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216"/>
  </bookViews>
  <sheets>
    <sheet name="TDSheet" sheetId="1" r:id="rId1"/>
  </sheets>
  <definedNames>
    <definedName name="_xlnm.Print_Titles" localSheetId="0">TDSheet!$5:$6</definedName>
  </definedNames>
  <calcPr calcId="125725" refMode="R1C1"/>
</workbook>
</file>

<file path=xl/calcChain.xml><?xml version="1.0" encoding="utf-8"?>
<calcChain xmlns="http://schemas.openxmlformats.org/spreadsheetml/2006/main">
  <c r="N137" i="1"/>
  <c r="O137"/>
  <c r="M137"/>
  <c r="O53"/>
  <c r="M53"/>
  <c r="O54"/>
  <c r="M54"/>
  <c r="O59"/>
  <c r="O95"/>
  <c r="O106"/>
  <c r="O60"/>
  <c r="O7"/>
  <c r="M7"/>
  <c r="O35"/>
  <c r="O46"/>
</calcChain>
</file>

<file path=xl/sharedStrings.xml><?xml version="1.0" encoding="utf-8"?>
<sst xmlns="http://schemas.openxmlformats.org/spreadsheetml/2006/main" count="147" uniqueCount="115">
  <si>
    <t>за 01.01.2014 - 31.12.2014</t>
  </si>
  <si>
    <t>Итого</t>
  </si>
  <si>
    <t>Задолженность на начало</t>
  </si>
  <si>
    <t>Выдано</t>
  </si>
  <si>
    <t>Погашено</t>
  </si>
  <si>
    <t>Задолженность на конец</t>
  </si>
  <si>
    <t>Безвозмездная финансовая помощь РФ, поступившая в 2008г.</t>
  </si>
  <si>
    <t>Животноводство</t>
  </si>
  <si>
    <t>ООО "Калиюга Плюс"</t>
  </si>
  <si>
    <t>Закладка многолетних насаждений</t>
  </si>
  <si>
    <t>ООО "Абрикосовый Рай"</t>
  </si>
  <si>
    <t>ООО "Кальвиль"</t>
  </si>
  <si>
    <t>Овощеводство и растениеводство</t>
  </si>
  <si>
    <t>ЗАО "Каменский консервный завод"</t>
  </si>
  <si>
    <t>ООО "Аграрий"</t>
  </si>
  <si>
    <t>ООО "Агролиния"</t>
  </si>
  <si>
    <t>ООО "Агросем"</t>
  </si>
  <si>
    <t>ООО "Био Ланд"</t>
  </si>
  <si>
    <t>ООО "Норд-Вест"</t>
  </si>
  <si>
    <t>ООО "Рист"</t>
  </si>
  <si>
    <t>ООО "Сельскохозяйственная фирма Садовник"</t>
  </si>
  <si>
    <t>ООО "Спикул"</t>
  </si>
  <si>
    <t>ООО "Эко Флорамед"</t>
  </si>
  <si>
    <t>ООО"Бивани"</t>
  </si>
  <si>
    <t>СООО "Сельскохозяйственная фирма Пик-Агро"</t>
  </si>
  <si>
    <t>Переработка сельхоз. продукции</t>
  </si>
  <si>
    <t>ЗАО "Бендерский КХП"</t>
  </si>
  <si>
    <t>ЗАО "Рыбницкий хлебокомбинат"</t>
  </si>
  <si>
    <t>ОАО "Завод консервов детского питания"</t>
  </si>
  <si>
    <t>ООО "Григориопольский комбинат хлебопродуктов"</t>
  </si>
  <si>
    <t>Производство и переработка продовольственных, промышленных товаров, товаров народного потребления</t>
  </si>
  <si>
    <t>ДООО "Слободзейский хлебокомбинат"</t>
  </si>
  <si>
    <t>ООО "Сельскохозяйственная фирма "Рустас" (Росток)</t>
  </si>
  <si>
    <t>ООО "Соверен-Плюс"</t>
  </si>
  <si>
    <t>Раскорчевка</t>
  </si>
  <si>
    <t>ДООО "Агро Люкка"</t>
  </si>
  <si>
    <t>ООО "Агрикол ППК"</t>
  </si>
  <si>
    <t>ООО "Агрокомпасс"</t>
  </si>
  <si>
    <t>ООО "Агролюкс"</t>
  </si>
  <si>
    <t>ООО "Зеленый Сад"</t>
  </si>
  <si>
    <t>ООО "Мегатрансавто"</t>
  </si>
  <si>
    <t>ООО "Недагро"</t>
  </si>
  <si>
    <t>ООО "Реал и мы"</t>
  </si>
  <si>
    <t>ООО "Сады Приднестровья"</t>
  </si>
  <si>
    <t>ООО "Сельскохозяйственная фирма "Агростар"</t>
  </si>
  <si>
    <t>ООО "Сельскохозяйственная фирма "Экспедиция-Агро"</t>
  </si>
  <si>
    <t>ООО "Фиальт-Агро"</t>
  </si>
  <si>
    <t>ООО "Фирма Компромтур"</t>
  </si>
  <si>
    <t>Безвозмездная финансовая помощь РФ, поступившая в 2011г.</t>
  </si>
  <si>
    <t>КФХ "Прокопов В.А."</t>
  </si>
  <si>
    <t>КФХ "Татар Г.П."</t>
  </si>
  <si>
    <t>КФХ "Цуркан О.В."</t>
  </si>
  <si>
    <t>ООО "Гялладар"</t>
  </si>
  <si>
    <t>ООО "Карди"</t>
  </si>
  <si>
    <t>ООО "Птичья ферма"</t>
  </si>
  <si>
    <t>ООО "ТПФ "Интерцентр Люкс"</t>
  </si>
  <si>
    <t>ООО "Пойма"</t>
  </si>
  <si>
    <t>ООО "Полюс-Агро"</t>
  </si>
  <si>
    <t>ООО "Сельскохозяйственная фирма ЕвроРостАгро"</t>
  </si>
  <si>
    <t>Мелиорация</t>
  </si>
  <si>
    <t>ДООО "Дуб"</t>
  </si>
  <si>
    <t>КФХ "Бабчинецкая Г.И."</t>
  </si>
  <si>
    <t>КФХ "Балуца А.В."</t>
  </si>
  <si>
    <t>КФХ "Маракуца А.П."</t>
  </si>
  <si>
    <t>КФХ "Мельник А.Л."</t>
  </si>
  <si>
    <t>КФХ "Нереуца А.А."</t>
  </si>
  <si>
    <t>КФХ "Саранча А.Н."</t>
  </si>
  <si>
    <t>ООО "Агро Мир"</t>
  </si>
  <si>
    <t>ООО "Агрофирма Ванко"</t>
  </si>
  <si>
    <t>ООО "Градина"</t>
  </si>
  <si>
    <t>ООО "Грета"</t>
  </si>
  <si>
    <t>ООО "Каменский Колос"</t>
  </si>
  <si>
    <t>ООО "Петролюкс"</t>
  </si>
  <si>
    <t>СООО "ПродЭко"</t>
  </si>
  <si>
    <t>ООО "Эдиюльяна"</t>
  </si>
  <si>
    <t>ГУП "Острог"</t>
  </si>
  <si>
    <t>ДООО "ПолиМир"</t>
  </si>
  <si>
    <t>ООО "Архстиль"</t>
  </si>
  <si>
    <t>ООО "ВодоРесурс"</t>
  </si>
  <si>
    <t>ООО "Корсар"</t>
  </si>
  <si>
    <t>ООО "Лэкрэмьоарэ"</t>
  </si>
  <si>
    <t>ООО "Мастер-Групп"</t>
  </si>
  <si>
    <t>ООО "Мирт"</t>
  </si>
  <si>
    <t>ООО "Юрс"</t>
  </si>
  <si>
    <t>СООО "Мир бумаги и упаковки"</t>
  </si>
  <si>
    <t>СООО "Рыбницкая швейная фабрика"</t>
  </si>
  <si>
    <t>Государственная программа поддержки и развития малого предпринимательства</t>
  </si>
  <si>
    <t>Общественное питание</t>
  </si>
  <si>
    <t>ООО "Куманек"</t>
  </si>
  <si>
    <t>ООО "Ликомал"</t>
  </si>
  <si>
    <t>ООО "Пятерочка"</t>
  </si>
  <si>
    <t>ООО "Славград"</t>
  </si>
  <si>
    <t>ООО "Холпарк"</t>
  </si>
  <si>
    <t>Оказание услуг населению</t>
  </si>
  <si>
    <t>ООО "ЦОКЗ "Еврооптика"</t>
  </si>
  <si>
    <t>Переработка вторичного сырья</t>
  </si>
  <si>
    <t>ООО "Одема Сервис"</t>
  </si>
  <si>
    <t>ООО "Технопрофиль"</t>
  </si>
  <si>
    <t>ООО "Воронково"</t>
  </si>
  <si>
    <t>ООО "Алюкс"</t>
  </si>
  <si>
    <t>ООО "Апельсин"</t>
  </si>
  <si>
    <t>ООО "Артель строителей"</t>
  </si>
  <si>
    <t>ООО "Клевер" (ООО "Тирайн)</t>
  </si>
  <si>
    <t>ООО "Колби"</t>
  </si>
  <si>
    <t>ООО "Пеномет"</t>
  </si>
  <si>
    <t>ООО "Поли Инженеринг" (ООО "Винсэл")</t>
  </si>
  <si>
    <t>ООО "Химия Агро"</t>
  </si>
  <si>
    <t>ООО КПК "Современные технологии"</t>
  </si>
  <si>
    <t>Разработка, внедрение (установка) и реализация программных продуктов</t>
  </si>
  <si>
    <t>ЗАО "ТирАЭТ"</t>
  </si>
  <si>
    <t>Наименование</t>
  </si>
  <si>
    <t xml:space="preserve">Сумма
руб. ПМР </t>
  </si>
  <si>
    <t>Сумма
росс. руб.</t>
  </si>
  <si>
    <t>Информация о целевом использовании</t>
  </si>
  <si>
    <t>средств финансового резерва Фонда государственного резерва ПМР</t>
  </si>
</sst>
</file>

<file path=xl/styles.xml><?xml version="1.0" encoding="utf-8"?>
<styleSheet xmlns="http://schemas.openxmlformats.org/spreadsheetml/2006/main">
  <numFmts count="1">
    <numFmt numFmtId="164" formatCode="#,##0.00;[Red]\-#,##0.00"/>
  </numFmts>
  <fonts count="6">
    <font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0" fontId="1" fillId="0" borderId="0" xfId="0" applyFont="1" applyFill="1"/>
    <xf numFmtId="164" fontId="2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indent="2"/>
    </xf>
    <xf numFmtId="0" fontId="1" fillId="0" borderId="1" xfId="0" applyFont="1" applyFill="1" applyBorder="1" applyAlignment="1">
      <alignment horizontal="left" vertical="center" wrapText="1" indent="2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Q137"/>
  <sheetViews>
    <sheetView tabSelected="1" view="pageBreakPreview" topLeftCell="A94" zoomScale="55" zoomScaleNormal="85" zoomScaleSheetLayoutView="55" workbookViewId="0">
      <selection activeCell="M137" sqref="M137:O137"/>
    </sheetView>
  </sheetViews>
  <sheetFormatPr defaultColWidth="10.1640625" defaultRowHeight="15.75" outlineLevelRow="2"/>
  <cols>
    <col min="1" max="1" width="10.1640625" style="1" customWidth="1"/>
    <col min="2" max="2" width="2.1640625" style="1" customWidth="1"/>
    <col min="3" max="6" width="13.1640625" style="1" customWidth="1"/>
    <col min="7" max="7" width="1.5" style="1" customWidth="1"/>
    <col min="8" max="8" width="1.33203125" style="1" customWidth="1"/>
    <col min="9" max="9" width="10.1640625" style="1" customWidth="1"/>
    <col min="10" max="10" width="8" style="1" customWidth="1"/>
    <col min="11" max="11" width="21.33203125" style="1" customWidth="1"/>
    <col min="12" max="12" width="14.1640625" style="1" customWidth="1"/>
    <col min="13" max="13" width="20" style="1" customWidth="1"/>
    <col min="14" max="14" width="19.5" style="1" customWidth="1"/>
    <col min="15" max="15" width="22" style="1" customWidth="1"/>
    <col min="16" max="16" width="18.33203125" style="1" customWidth="1"/>
    <col min="17" max="17" width="20.1640625" style="1" customWidth="1"/>
    <col min="18" max="16384" width="10.1640625" style="2"/>
  </cols>
  <sheetData>
    <row r="1" spans="1:17" s="1" customFormat="1">
      <c r="A1" s="37" t="s">
        <v>113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s="1" customFormat="1">
      <c r="A2" s="37" t="s">
        <v>114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s="1" customFormat="1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s="1" customFormat="1"/>
    <row r="5" spans="1:17" s="27" customFormat="1" ht="24.75" customHeight="1">
      <c r="A5" s="40" t="s">
        <v>110</v>
      </c>
      <c r="B5" s="40"/>
      <c r="C5" s="40"/>
      <c r="D5" s="40"/>
      <c r="E5" s="40"/>
      <c r="F5" s="40"/>
      <c r="G5" s="40"/>
      <c r="H5" s="41" t="s">
        <v>2</v>
      </c>
      <c r="I5" s="42"/>
      <c r="J5" s="42"/>
      <c r="K5" s="33"/>
      <c r="L5" s="32" t="s">
        <v>3</v>
      </c>
      <c r="M5" s="33"/>
      <c r="N5" s="32" t="s">
        <v>4</v>
      </c>
      <c r="O5" s="33"/>
      <c r="P5" s="32" t="s">
        <v>5</v>
      </c>
      <c r="Q5" s="33"/>
    </row>
    <row r="6" spans="1:17" s="27" customFormat="1" ht="42.75" customHeight="1">
      <c r="A6" s="40"/>
      <c r="B6" s="40"/>
      <c r="C6" s="40"/>
      <c r="D6" s="40"/>
      <c r="E6" s="40"/>
      <c r="F6" s="40"/>
      <c r="G6" s="40"/>
      <c r="H6" s="43" t="s">
        <v>111</v>
      </c>
      <c r="I6" s="44"/>
      <c r="J6" s="45"/>
      <c r="K6" s="3" t="s">
        <v>112</v>
      </c>
      <c r="L6" s="3" t="s">
        <v>111</v>
      </c>
      <c r="M6" s="3" t="s">
        <v>112</v>
      </c>
      <c r="N6" s="3" t="s">
        <v>111</v>
      </c>
      <c r="O6" s="3" t="s">
        <v>112</v>
      </c>
      <c r="P6" s="3" t="s">
        <v>111</v>
      </c>
      <c r="Q6" s="3" t="s">
        <v>112</v>
      </c>
    </row>
    <row r="7" spans="1:17" s="19" customFormat="1" ht="46.5" customHeight="1">
      <c r="A7" s="29" t="s">
        <v>6</v>
      </c>
      <c r="B7" s="29"/>
      <c r="C7" s="29"/>
      <c r="D7" s="29"/>
      <c r="E7" s="29"/>
      <c r="F7" s="29"/>
      <c r="G7" s="29"/>
      <c r="H7" s="14"/>
      <c r="I7" s="15"/>
      <c r="J7" s="16"/>
      <c r="K7" s="17">
        <v>146752961.37</v>
      </c>
      <c r="L7" s="18"/>
      <c r="M7" s="17">
        <f>19517763.21-80980.21</f>
        <v>19436783</v>
      </c>
      <c r="N7" s="18"/>
      <c r="O7" s="17">
        <f>54672797.3-80980.21</f>
        <v>54591817.089999996</v>
      </c>
      <c r="P7" s="18"/>
      <c r="Q7" s="17">
        <v>111597927.28</v>
      </c>
    </row>
    <row r="8" spans="1:17" s="22" customFormat="1" outlineLevel="1">
      <c r="A8" s="30" t="s">
        <v>7</v>
      </c>
      <c r="B8" s="30"/>
      <c r="C8" s="30"/>
      <c r="D8" s="30"/>
      <c r="E8" s="30"/>
      <c r="F8" s="30"/>
      <c r="G8" s="30"/>
      <c r="H8" s="23"/>
      <c r="I8" s="24"/>
      <c r="J8" s="25"/>
      <c r="K8" s="21">
        <v>5307169</v>
      </c>
      <c r="L8" s="20"/>
      <c r="M8" s="20"/>
      <c r="N8" s="20"/>
      <c r="O8" s="21">
        <v>1548092.24</v>
      </c>
      <c r="P8" s="20"/>
      <c r="Q8" s="21">
        <v>3759076.76</v>
      </c>
    </row>
    <row r="9" spans="1:17" outlineLevel="2">
      <c r="A9" s="31" t="s">
        <v>8</v>
      </c>
      <c r="B9" s="31"/>
      <c r="C9" s="31"/>
      <c r="D9" s="31"/>
      <c r="E9" s="31"/>
      <c r="F9" s="31"/>
      <c r="G9" s="31"/>
      <c r="H9" s="7"/>
      <c r="I9" s="8"/>
      <c r="J9" s="9"/>
      <c r="K9" s="10">
        <v>5307169</v>
      </c>
      <c r="L9" s="11"/>
      <c r="M9" s="11"/>
      <c r="N9" s="11"/>
      <c r="O9" s="10">
        <v>1548092.24</v>
      </c>
      <c r="P9" s="11"/>
      <c r="Q9" s="10">
        <v>3759076.76</v>
      </c>
    </row>
    <row r="10" spans="1:17" s="22" customFormat="1" outlineLevel="1">
      <c r="A10" s="30" t="s">
        <v>9</v>
      </c>
      <c r="B10" s="30"/>
      <c r="C10" s="30"/>
      <c r="D10" s="30"/>
      <c r="E10" s="30"/>
      <c r="F10" s="30"/>
      <c r="G10" s="30"/>
      <c r="H10" s="23"/>
      <c r="I10" s="24"/>
      <c r="J10" s="25"/>
      <c r="K10" s="21">
        <v>18861608</v>
      </c>
      <c r="L10" s="20"/>
      <c r="M10" s="20"/>
      <c r="N10" s="20"/>
      <c r="O10" s="21">
        <v>88260</v>
      </c>
      <c r="P10" s="20"/>
      <c r="Q10" s="21">
        <v>18773348</v>
      </c>
    </row>
    <row r="11" spans="1:17" outlineLevel="2">
      <c r="A11" s="31" t="s">
        <v>10</v>
      </c>
      <c r="B11" s="31"/>
      <c r="C11" s="31"/>
      <c r="D11" s="31"/>
      <c r="E11" s="31"/>
      <c r="F11" s="31"/>
      <c r="G11" s="31"/>
      <c r="H11" s="7"/>
      <c r="I11" s="8"/>
      <c r="J11" s="9"/>
      <c r="K11" s="10">
        <v>7181868</v>
      </c>
      <c r="L11" s="11"/>
      <c r="M11" s="11"/>
      <c r="N11" s="11"/>
      <c r="O11" s="11"/>
      <c r="P11" s="11"/>
      <c r="Q11" s="10">
        <v>7181868</v>
      </c>
    </row>
    <row r="12" spans="1:17" outlineLevel="2">
      <c r="A12" s="31" t="s">
        <v>11</v>
      </c>
      <c r="B12" s="31"/>
      <c r="C12" s="31"/>
      <c r="D12" s="31"/>
      <c r="E12" s="31"/>
      <c r="F12" s="31"/>
      <c r="G12" s="31"/>
      <c r="H12" s="7"/>
      <c r="I12" s="8"/>
      <c r="J12" s="9"/>
      <c r="K12" s="10">
        <v>11679740</v>
      </c>
      <c r="L12" s="11"/>
      <c r="M12" s="11"/>
      <c r="N12" s="11"/>
      <c r="O12" s="10">
        <v>88260</v>
      </c>
      <c r="P12" s="11"/>
      <c r="Q12" s="10">
        <v>11591480</v>
      </c>
    </row>
    <row r="13" spans="1:17" s="22" customFormat="1" outlineLevel="1">
      <c r="A13" s="30" t="s">
        <v>12</v>
      </c>
      <c r="B13" s="30"/>
      <c r="C13" s="30"/>
      <c r="D13" s="30"/>
      <c r="E13" s="30"/>
      <c r="F13" s="30"/>
      <c r="G13" s="30"/>
      <c r="H13" s="23"/>
      <c r="I13" s="24"/>
      <c r="J13" s="25"/>
      <c r="K13" s="21">
        <v>35723770.759999998</v>
      </c>
      <c r="L13" s="20"/>
      <c r="M13" s="21">
        <v>12734033</v>
      </c>
      <c r="N13" s="20"/>
      <c r="O13" s="21">
        <v>17495307.609999999</v>
      </c>
      <c r="P13" s="20"/>
      <c r="Q13" s="21">
        <v>30962496.149999999</v>
      </c>
    </row>
    <row r="14" spans="1:17" outlineLevel="2">
      <c r="A14" s="31" t="s">
        <v>13</v>
      </c>
      <c r="B14" s="31"/>
      <c r="C14" s="31"/>
      <c r="D14" s="31"/>
      <c r="E14" s="31"/>
      <c r="F14" s="31"/>
      <c r="G14" s="31"/>
      <c r="H14" s="7"/>
      <c r="I14" s="8"/>
      <c r="J14" s="9"/>
      <c r="K14" s="11"/>
      <c r="L14" s="11"/>
      <c r="M14" s="10">
        <v>484033</v>
      </c>
      <c r="N14" s="11"/>
      <c r="O14" s="10">
        <v>24578</v>
      </c>
      <c r="P14" s="11"/>
      <c r="Q14" s="10">
        <v>459455</v>
      </c>
    </row>
    <row r="15" spans="1:17" outlineLevel="2">
      <c r="A15" s="31" t="s">
        <v>14</v>
      </c>
      <c r="B15" s="31"/>
      <c r="C15" s="31"/>
      <c r="D15" s="31"/>
      <c r="E15" s="31"/>
      <c r="F15" s="31"/>
      <c r="G15" s="31"/>
      <c r="H15" s="7"/>
      <c r="I15" s="8"/>
      <c r="J15" s="9"/>
      <c r="K15" s="10">
        <v>270110</v>
      </c>
      <c r="L15" s="11"/>
      <c r="M15" s="11"/>
      <c r="N15" s="11"/>
      <c r="O15" s="10">
        <v>92609</v>
      </c>
      <c r="P15" s="11"/>
      <c r="Q15" s="10">
        <v>177501</v>
      </c>
    </row>
    <row r="16" spans="1:17" outlineLevel="2">
      <c r="A16" s="31" t="s">
        <v>15</v>
      </c>
      <c r="B16" s="31"/>
      <c r="C16" s="31"/>
      <c r="D16" s="31"/>
      <c r="E16" s="31"/>
      <c r="F16" s="31"/>
      <c r="G16" s="31"/>
      <c r="H16" s="7"/>
      <c r="I16" s="8"/>
      <c r="J16" s="9"/>
      <c r="K16" s="10">
        <v>5784766.9000000004</v>
      </c>
      <c r="L16" s="11"/>
      <c r="M16" s="11"/>
      <c r="N16" s="11"/>
      <c r="O16" s="10">
        <v>2258820</v>
      </c>
      <c r="P16" s="11"/>
      <c r="Q16" s="10">
        <v>3525946.9</v>
      </c>
    </row>
    <row r="17" spans="1:17" outlineLevel="2">
      <c r="A17" s="31" t="s">
        <v>16</v>
      </c>
      <c r="B17" s="31"/>
      <c r="C17" s="31"/>
      <c r="D17" s="31"/>
      <c r="E17" s="31"/>
      <c r="F17" s="31"/>
      <c r="G17" s="31"/>
      <c r="H17" s="7"/>
      <c r="I17" s="8"/>
      <c r="J17" s="9"/>
      <c r="K17" s="10">
        <v>3529350</v>
      </c>
      <c r="L17" s="11"/>
      <c r="M17" s="11"/>
      <c r="N17" s="11"/>
      <c r="O17" s="10">
        <v>1644705</v>
      </c>
      <c r="P17" s="11"/>
      <c r="Q17" s="10">
        <v>1884645</v>
      </c>
    </row>
    <row r="18" spans="1:17" outlineLevel="2">
      <c r="A18" s="31" t="s">
        <v>17</v>
      </c>
      <c r="B18" s="31"/>
      <c r="C18" s="31"/>
      <c r="D18" s="31"/>
      <c r="E18" s="31"/>
      <c r="F18" s="31"/>
      <c r="G18" s="31"/>
      <c r="H18" s="7"/>
      <c r="I18" s="8"/>
      <c r="J18" s="9"/>
      <c r="K18" s="11"/>
      <c r="L18" s="11"/>
      <c r="M18" s="10">
        <v>12250000</v>
      </c>
      <c r="N18" s="11"/>
      <c r="O18" s="10">
        <v>1738430.77</v>
      </c>
      <c r="P18" s="11"/>
      <c r="Q18" s="10">
        <v>10511569.23</v>
      </c>
    </row>
    <row r="19" spans="1:17" outlineLevel="2">
      <c r="A19" s="31" t="s">
        <v>18</v>
      </c>
      <c r="B19" s="31"/>
      <c r="C19" s="31"/>
      <c r="D19" s="31"/>
      <c r="E19" s="31"/>
      <c r="F19" s="31"/>
      <c r="G19" s="31"/>
      <c r="H19" s="7"/>
      <c r="I19" s="8"/>
      <c r="J19" s="9"/>
      <c r="K19" s="10">
        <v>5881000</v>
      </c>
      <c r="L19" s="11"/>
      <c r="M19" s="11"/>
      <c r="N19" s="11"/>
      <c r="O19" s="10">
        <v>2700000</v>
      </c>
      <c r="P19" s="11"/>
      <c r="Q19" s="10">
        <v>3181000</v>
      </c>
    </row>
    <row r="20" spans="1:17" outlineLevel="2">
      <c r="A20" s="31" t="s">
        <v>19</v>
      </c>
      <c r="B20" s="31"/>
      <c r="C20" s="31"/>
      <c r="D20" s="31"/>
      <c r="E20" s="31"/>
      <c r="F20" s="31"/>
      <c r="G20" s="31"/>
      <c r="H20" s="7"/>
      <c r="I20" s="8"/>
      <c r="J20" s="9"/>
      <c r="K20" s="10">
        <v>3380000</v>
      </c>
      <c r="L20" s="11"/>
      <c r="M20" s="11"/>
      <c r="N20" s="11"/>
      <c r="O20" s="10">
        <v>3380000</v>
      </c>
      <c r="P20" s="11"/>
      <c r="Q20" s="11"/>
    </row>
    <row r="21" spans="1:17" outlineLevel="2">
      <c r="A21" s="31" t="s">
        <v>20</v>
      </c>
      <c r="B21" s="31"/>
      <c r="C21" s="31"/>
      <c r="D21" s="31"/>
      <c r="E21" s="31"/>
      <c r="F21" s="31"/>
      <c r="G21" s="31"/>
      <c r="H21" s="7"/>
      <c r="I21" s="8"/>
      <c r="J21" s="9"/>
      <c r="K21" s="10">
        <v>1610000</v>
      </c>
      <c r="L21" s="11"/>
      <c r="M21" s="11"/>
      <c r="N21" s="11"/>
      <c r="O21" s="10">
        <v>1610000</v>
      </c>
      <c r="P21" s="11"/>
      <c r="Q21" s="11"/>
    </row>
    <row r="22" spans="1:17" outlineLevel="2">
      <c r="A22" s="31" t="s">
        <v>21</v>
      </c>
      <c r="B22" s="31"/>
      <c r="C22" s="31"/>
      <c r="D22" s="31"/>
      <c r="E22" s="31"/>
      <c r="F22" s="31"/>
      <c r="G22" s="31"/>
      <c r="H22" s="7"/>
      <c r="I22" s="8"/>
      <c r="J22" s="9"/>
      <c r="K22" s="10">
        <v>665694</v>
      </c>
      <c r="L22" s="11"/>
      <c r="M22" s="11"/>
      <c r="N22" s="11"/>
      <c r="O22" s="10">
        <v>665694</v>
      </c>
      <c r="P22" s="11"/>
      <c r="Q22" s="11"/>
    </row>
    <row r="23" spans="1:17" outlineLevel="2">
      <c r="A23" s="31" t="s">
        <v>22</v>
      </c>
      <c r="B23" s="31"/>
      <c r="C23" s="31"/>
      <c r="D23" s="31"/>
      <c r="E23" s="31"/>
      <c r="F23" s="31"/>
      <c r="G23" s="31"/>
      <c r="H23" s="7"/>
      <c r="I23" s="8"/>
      <c r="J23" s="9"/>
      <c r="K23" s="10">
        <v>1557220</v>
      </c>
      <c r="L23" s="11"/>
      <c r="M23" s="11"/>
      <c r="N23" s="11"/>
      <c r="O23" s="10">
        <v>60000</v>
      </c>
      <c r="P23" s="11"/>
      <c r="Q23" s="10">
        <v>1497220</v>
      </c>
    </row>
    <row r="24" spans="1:17" outlineLevel="2">
      <c r="A24" s="31" t="s">
        <v>23</v>
      </c>
      <c r="B24" s="31"/>
      <c r="C24" s="31"/>
      <c r="D24" s="31"/>
      <c r="E24" s="31"/>
      <c r="F24" s="31"/>
      <c r="G24" s="31"/>
      <c r="H24" s="7"/>
      <c r="I24" s="8"/>
      <c r="J24" s="9"/>
      <c r="K24" s="10">
        <v>1181282.8600000001</v>
      </c>
      <c r="L24" s="11"/>
      <c r="M24" s="11"/>
      <c r="N24" s="11"/>
      <c r="O24" s="10">
        <v>354384.84</v>
      </c>
      <c r="P24" s="11"/>
      <c r="Q24" s="10">
        <v>826898.02</v>
      </c>
    </row>
    <row r="25" spans="1:17" outlineLevel="2">
      <c r="A25" s="31" t="s">
        <v>24</v>
      </c>
      <c r="B25" s="31"/>
      <c r="C25" s="31"/>
      <c r="D25" s="31"/>
      <c r="E25" s="31"/>
      <c r="F25" s="31"/>
      <c r="G25" s="31"/>
      <c r="H25" s="7"/>
      <c r="I25" s="8"/>
      <c r="J25" s="9"/>
      <c r="K25" s="10">
        <v>11864347</v>
      </c>
      <c r="L25" s="11"/>
      <c r="M25" s="11"/>
      <c r="N25" s="11"/>
      <c r="O25" s="10">
        <v>2966086</v>
      </c>
      <c r="P25" s="11"/>
      <c r="Q25" s="10">
        <v>8898261</v>
      </c>
    </row>
    <row r="26" spans="1:17" s="22" customFormat="1" outlineLevel="1">
      <c r="A26" s="30" t="s">
        <v>25</v>
      </c>
      <c r="B26" s="30"/>
      <c r="C26" s="30"/>
      <c r="D26" s="30"/>
      <c r="E26" s="30"/>
      <c r="F26" s="30"/>
      <c r="G26" s="30"/>
      <c r="H26" s="23"/>
      <c r="I26" s="24"/>
      <c r="J26" s="25"/>
      <c r="K26" s="21">
        <v>24684063</v>
      </c>
      <c r="L26" s="20"/>
      <c r="M26" s="21">
        <v>6702750</v>
      </c>
      <c r="N26" s="20"/>
      <c r="O26" s="21">
        <v>7591788</v>
      </c>
      <c r="P26" s="20"/>
      <c r="Q26" s="21">
        <v>23795025</v>
      </c>
    </row>
    <row r="27" spans="1:17" outlineLevel="2">
      <c r="A27" s="31" t="s">
        <v>26</v>
      </c>
      <c r="B27" s="31"/>
      <c r="C27" s="31"/>
      <c r="D27" s="31"/>
      <c r="E27" s="31"/>
      <c r="F27" s="31"/>
      <c r="G27" s="31"/>
      <c r="H27" s="7"/>
      <c r="I27" s="8"/>
      <c r="J27" s="9"/>
      <c r="K27" s="10">
        <v>12250000</v>
      </c>
      <c r="L27" s="11"/>
      <c r="M27" s="11"/>
      <c r="N27" s="11"/>
      <c r="O27" s="10">
        <v>3499992</v>
      </c>
      <c r="P27" s="11"/>
      <c r="Q27" s="10">
        <v>8750008</v>
      </c>
    </row>
    <row r="28" spans="1:17" outlineLevel="2">
      <c r="A28" s="31" t="s">
        <v>27</v>
      </c>
      <c r="B28" s="31"/>
      <c r="C28" s="31"/>
      <c r="D28" s="31"/>
      <c r="E28" s="31"/>
      <c r="F28" s="31"/>
      <c r="G28" s="31"/>
      <c r="H28" s="7"/>
      <c r="I28" s="8"/>
      <c r="J28" s="9"/>
      <c r="K28" s="10">
        <v>2254063</v>
      </c>
      <c r="L28" s="11"/>
      <c r="M28" s="11"/>
      <c r="N28" s="11"/>
      <c r="O28" s="10">
        <v>491796</v>
      </c>
      <c r="P28" s="11"/>
      <c r="Q28" s="10">
        <v>1762267</v>
      </c>
    </row>
    <row r="29" spans="1:17" outlineLevel="2">
      <c r="A29" s="31" t="s">
        <v>28</v>
      </c>
      <c r="B29" s="31"/>
      <c r="C29" s="31"/>
      <c r="D29" s="31"/>
      <c r="E29" s="31"/>
      <c r="F29" s="31"/>
      <c r="G29" s="31"/>
      <c r="H29" s="7"/>
      <c r="I29" s="8"/>
      <c r="J29" s="9"/>
      <c r="K29" s="11"/>
      <c r="L29" s="11"/>
      <c r="M29" s="10">
        <v>6702750</v>
      </c>
      <c r="N29" s="11"/>
      <c r="O29" s="11"/>
      <c r="P29" s="11"/>
      <c r="Q29" s="10">
        <v>6702750</v>
      </c>
    </row>
    <row r="30" spans="1:17" outlineLevel="2">
      <c r="A30" s="31" t="s">
        <v>29</v>
      </c>
      <c r="B30" s="31"/>
      <c r="C30" s="31"/>
      <c r="D30" s="31"/>
      <c r="E30" s="31"/>
      <c r="F30" s="31"/>
      <c r="G30" s="31"/>
      <c r="H30" s="7"/>
      <c r="I30" s="8"/>
      <c r="J30" s="9"/>
      <c r="K30" s="10">
        <v>10180000</v>
      </c>
      <c r="L30" s="11"/>
      <c r="M30" s="11"/>
      <c r="N30" s="11"/>
      <c r="O30" s="10">
        <v>3600000</v>
      </c>
      <c r="P30" s="11"/>
      <c r="Q30" s="10">
        <v>6580000</v>
      </c>
    </row>
    <row r="31" spans="1:17" s="22" customFormat="1" outlineLevel="1">
      <c r="A31" s="30" t="s">
        <v>30</v>
      </c>
      <c r="B31" s="30"/>
      <c r="C31" s="30"/>
      <c r="D31" s="30"/>
      <c r="E31" s="30"/>
      <c r="F31" s="30"/>
      <c r="G31" s="30"/>
      <c r="H31" s="23"/>
      <c r="I31" s="24"/>
      <c r="J31" s="25"/>
      <c r="K31" s="21">
        <v>12060785.699999999</v>
      </c>
      <c r="L31" s="20"/>
      <c r="M31" s="20"/>
      <c r="N31" s="20"/>
      <c r="O31" s="21">
        <v>5991172.7000000002</v>
      </c>
      <c r="P31" s="20"/>
      <c r="Q31" s="21">
        <v>6069613</v>
      </c>
    </row>
    <row r="32" spans="1:17" outlineLevel="2">
      <c r="A32" s="31" t="s">
        <v>31</v>
      </c>
      <c r="B32" s="31"/>
      <c r="C32" s="31"/>
      <c r="D32" s="31"/>
      <c r="E32" s="31"/>
      <c r="F32" s="31"/>
      <c r="G32" s="31"/>
      <c r="H32" s="7"/>
      <c r="I32" s="8"/>
      <c r="J32" s="9"/>
      <c r="K32" s="10">
        <v>3844000</v>
      </c>
      <c r="L32" s="11"/>
      <c r="M32" s="11"/>
      <c r="N32" s="11"/>
      <c r="O32" s="10">
        <v>1116000</v>
      </c>
      <c r="P32" s="11"/>
      <c r="Q32" s="10">
        <v>2728000</v>
      </c>
    </row>
    <row r="33" spans="1:17" outlineLevel="2">
      <c r="A33" s="31" t="s">
        <v>32</v>
      </c>
      <c r="B33" s="31"/>
      <c r="C33" s="31"/>
      <c r="D33" s="31"/>
      <c r="E33" s="31"/>
      <c r="F33" s="31"/>
      <c r="G33" s="31"/>
      <c r="H33" s="7"/>
      <c r="I33" s="8"/>
      <c r="J33" s="9"/>
      <c r="K33" s="10">
        <v>5548917</v>
      </c>
      <c r="L33" s="11"/>
      <c r="M33" s="11"/>
      <c r="N33" s="11"/>
      <c r="O33" s="10">
        <v>2207304</v>
      </c>
      <c r="P33" s="11"/>
      <c r="Q33" s="10">
        <v>3341613</v>
      </c>
    </row>
    <row r="34" spans="1:17" outlineLevel="2">
      <c r="A34" s="31" t="s">
        <v>33</v>
      </c>
      <c r="B34" s="31"/>
      <c r="C34" s="31"/>
      <c r="D34" s="31"/>
      <c r="E34" s="31"/>
      <c r="F34" s="31"/>
      <c r="G34" s="31"/>
      <c r="H34" s="7"/>
      <c r="I34" s="8"/>
      <c r="J34" s="9"/>
      <c r="K34" s="10">
        <v>2667868.7000000002</v>
      </c>
      <c r="L34" s="11"/>
      <c r="M34" s="11"/>
      <c r="N34" s="11"/>
      <c r="O34" s="10">
        <v>2667868.7000000002</v>
      </c>
      <c r="P34" s="11"/>
      <c r="Q34" s="11"/>
    </row>
    <row r="35" spans="1:17" s="22" customFormat="1" outlineLevel="1">
      <c r="A35" s="30" t="s">
        <v>34</v>
      </c>
      <c r="B35" s="30"/>
      <c r="C35" s="30"/>
      <c r="D35" s="30"/>
      <c r="E35" s="30"/>
      <c r="F35" s="30"/>
      <c r="G35" s="30"/>
      <c r="H35" s="23"/>
      <c r="I35" s="24"/>
      <c r="J35" s="25"/>
      <c r="K35" s="21">
        <v>50115564.909999996</v>
      </c>
      <c r="L35" s="20"/>
      <c r="M35" s="26"/>
      <c r="N35" s="20"/>
      <c r="O35" s="21">
        <f>21958176.75-80980.21</f>
        <v>21877196.539999999</v>
      </c>
      <c r="P35" s="20"/>
      <c r="Q35" s="21">
        <v>28238368.370000001</v>
      </c>
    </row>
    <row r="36" spans="1:17" outlineLevel="2">
      <c r="A36" s="31" t="s">
        <v>35</v>
      </c>
      <c r="B36" s="31"/>
      <c r="C36" s="31"/>
      <c r="D36" s="31"/>
      <c r="E36" s="31"/>
      <c r="F36" s="31"/>
      <c r="G36" s="31"/>
      <c r="H36" s="7"/>
      <c r="I36" s="8"/>
      <c r="J36" s="9"/>
      <c r="K36" s="10">
        <v>2177129.27</v>
      </c>
      <c r="L36" s="11"/>
      <c r="M36" s="12"/>
      <c r="N36" s="11"/>
      <c r="O36" s="10">
        <v>2177129.27</v>
      </c>
      <c r="P36" s="11"/>
      <c r="Q36" s="11"/>
    </row>
    <row r="37" spans="1:17" outlineLevel="2">
      <c r="A37" s="31" t="s">
        <v>36</v>
      </c>
      <c r="B37" s="31"/>
      <c r="C37" s="31"/>
      <c r="D37" s="31"/>
      <c r="E37" s="31"/>
      <c r="F37" s="31"/>
      <c r="G37" s="31"/>
      <c r="H37" s="7"/>
      <c r="I37" s="8"/>
      <c r="J37" s="9"/>
      <c r="K37" s="10">
        <v>386750</v>
      </c>
      <c r="L37" s="11"/>
      <c r="M37" s="12"/>
      <c r="N37" s="11"/>
      <c r="O37" s="10">
        <v>294000</v>
      </c>
      <c r="P37" s="11"/>
      <c r="Q37" s="10">
        <v>92750</v>
      </c>
    </row>
    <row r="38" spans="1:17" outlineLevel="2">
      <c r="A38" s="31" t="s">
        <v>37</v>
      </c>
      <c r="B38" s="31"/>
      <c r="C38" s="31"/>
      <c r="D38" s="31"/>
      <c r="E38" s="31"/>
      <c r="F38" s="31"/>
      <c r="G38" s="31"/>
      <c r="H38" s="7"/>
      <c r="I38" s="8"/>
      <c r="J38" s="9"/>
      <c r="K38" s="10">
        <v>1013220</v>
      </c>
      <c r="L38" s="11"/>
      <c r="M38" s="12"/>
      <c r="N38" s="11"/>
      <c r="O38" s="10">
        <v>1013220</v>
      </c>
      <c r="P38" s="11"/>
      <c r="Q38" s="11"/>
    </row>
    <row r="39" spans="1:17" outlineLevel="2">
      <c r="A39" s="31" t="s">
        <v>38</v>
      </c>
      <c r="B39" s="31"/>
      <c r="C39" s="31"/>
      <c r="D39" s="31"/>
      <c r="E39" s="31"/>
      <c r="F39" s="31"/>
      <c r="G39" s="31"/>
      <c r="H39" s="7"/>
      <c r="I39" s="8"/>
      <c r="J39" s="9"/>
      <c r="K39" s="10">
        <v>2211340</v>
      </c>
      <c r="L39" s="11"/>
      <c r="M39" s="12"/>
      <c r="N39" s="11"/>
      <c r="O39" s="10">
        <v>174582</v>
      </c>
      <c r="P39" s="11"/>
      <c r="Q39" s="10">
        <v>2036758</v>
      </c>
    </row>
    <row r="40" spans="1:17" outlineLevel="2">
      <c r="A40" s="31" t="s">
        <v>39</v>
      </c>
      <c r="B40" s="31"/>
      <c r="C40" s="31"/>
      <c r="D40" s="31"/>
      <c r="E40" s="31"/>
      <c r="F40" s="31"/>
      <c r="G40" s="31"/>
      <c r="H40" s="7"/>
      <c r="I40" s="8"/>
      <c r="J40" s="9"/>
      <c r="K40" s="10">
        <v>236986.37</v>
      </c>
      <c r="L40" s="11"/>
      <c r="M40" s="12"/>
      <c r="N40" s="11"/>
      <c r="O40" s="10">
        <v>96420</v>
      </c>
      <c r="P40" s="11"/>
      <c r="Q40" s="10">
        <v>140566.37</v>
      </c>
    </row>
    <row r="41" spans="1:17" outlineLevel="2">
      <c r="A41" s="31" t="s">
        <v>8</v>
      </c>
      <c r="B41" s="31"/>
      <c r="C41" s="31"/>
      <c r="D41" s="31"/>
      <c r="E41" s="31"/>
      <c r="F41" s="31"/>
      <c r="G41" s="31"/>
      <c r="H41" s="7"/>
      <c r="I41" s="8"/>
      <c r="J41" s="9"/>
      <c r="K41" s="10">
        <v>4470330</v>
      </c>
      <c r="L41" s="11"/>
      <c r="M41" s="12"/>
      <c r="N41" s="11"/>
      <c r="O41" s="11"/>
      <c r="P41" s="11"/>
      <c r="Q41" s="10">
        <v>4470330</v>
      </c>
    </row>
    <row r="42" spans="1:17" outlineLevel="2">
      <c r="A42" s="31" t="s">
        <v>40</v>
      </c>
      <c r="B42" s="31"/>
      <c r="C42" s="31"/>
      <c r="D42" s="31"/>
      <c r="E42" s="31"/>
      <c r="F42" s="31"/>
      <c r="G42" s="31"/>
      <c r="H42" s="7"/>
      <c r="I42" s="8"/>
      <c r="J42" s="9"/>
      <c r="K42" s="10">
        <v>1405491</v>
      </c>
      <c r="L42" s="11"/>
      <c r="M42" s="12"/>
      <c r="N42" s="11"/>
      <c r="O42" s="10">
        <v>401568</v>
      </c>
      <c r="P42" s="11"/>
      <c r="Q42" s="10">
        <v>1003923</v>
      </c>
    </row>
    <row r="43" spans="1:17" outlineLevel="2">
      <c r="A43" s="31" t="s">
        <v>41</v>
      </c>
      <c r="B43" s="31"/>
      <c r="C43" s="31"/>
      <c r="D43" s="31"/>
      <c r="E43" s="31"/>
      <c r="F43" s="31"/>
      <c r="G43" s="31"/>
      <c r="H43" s="7"/>
      <c r="I43" s="8"/>
      <c r="J43" s="9"/>
      <c r="K43" s="10">
        <v>1422208</v>
      </c>
      <c r="L43" s="11"/>
      <c r="M43" s="12"/>
      <c r="N43" s="11"/>
      <c r="O43" s="10">
        <v>632096</v>
      </c>
      <c r="P43" s="11"/>
      <c r="Q43" s="10">
        <v>790112</v>
      </c>
    </row>
    <row r="44" spans="1:17" outlineLevel="2">
      <c r="A44" s="31" t="s">
        <v>42</v>
      </c>
      <c r="B44" s="31"/>
      <c r="C44" s="31"/>
      <c r="D44" s="31"/>
      <c r="E44" s="31"/>
      <c r="F44" s="31"/>
      <c r="G44" s="31"/>
      <c r="H44" s="7"/>
      <c r="I44" s="8"/>
      <c r="J44" s="9"/>
      <c r="K44" s="10">
        <v>1313699.8</v>
      </c>
      <c r="L44" s="11"/>
      <c r="M44" s="12"/>
      <c r="N44" s="11"/>
      <c r="O44" s="10">
        <v>1313699.8</v>
      </c>
      <c r="P44" s="11"/>
      <c r="Q44" s="11"/>
    </row>
    <row r="45" spans="1:17" outlineLevel="2">
      <c r="A45" s="31" t="s">
        <v>19</v>
      </c>
      <c r="B45" s="31"/>
      <c r="C45" s="31"/>
      <c r="D45" s="31"/>
      <c r="E45" s="31"/>
      <c r="F45" s="31"/>
      <c r="G45" s="31"/>
      <c r="H45" s="7"/>
      <c r="I45" s="8"/>
      <c r="J45" s="9"/>
      <c r="K45" s="10">
        <v>9318976</v>
      </c>
      <c r="L45" s="11"/>
      <c r="M45" s="12"/>
      <c r="N45" s="11"/>
      <c r="O45" s="10">
        <v>400000</v>
      </c>
      <c r="P45" s="11"/>
      <c r="Q45" s="10">
        <v>8918976</v>
      </c>
    </row>
    <row r="46" spans="1:17" outlineLevel="2">
      <c r="A46" s="31" t="s">
        <v>43</v>
      </c>
      <c r="B46" s="31"/>
      <c r="C46" s="31"/>
      <c r="D46" s="31"/>
      <c r="E46" s="31"/>
      <c r="F46" s="31"/>
      <c r="G46" s="31"/>
      <c r="H46" s="7"/>
      <c r="I46" s="8"/>
      <c r="J46" s="9"/>
      <c r="K46" s="10">
        <v>729019.79</v>
      </c>
      <c r="L46" s="11"/>
      <c r="M46" s="13"/>
      <c r="N46" s="11"/>
      <c r="O46" s="10">
        <f>810000-80980.21</f>
        <v>729019.79</v>
      </c>
      <c r="P46" s="11"/>
      <c r="Q46" s="11"/>
    </row>
    <row r="47" spans="1:17" outlineLevel="2">
      <c r="A47" s="31" t="s">
        <v>44</v>
      </c>
      <c r="B47" s="31"/>
      <c r="C47" s="31"/>
      <c r="D47" s="31"/>
      <c r="E47" s="31"/>
      <c r="F47" s="31"/>
      <c r="G47" s="31"/>
      <c r="H47" s="7"/>
      <c r="I47" s="8"/>
      <c r="J47" s="9"/>
      <c r="K47" s="10">
        <v>2869000</v>
      </c>
      <c r="L47" s="11"/>
      <c r="M47" s="11"/>
      <c r="N47" s="11"/>
      <c r="O47" s="10">
        <v>2869000</v>
      </c>
      <c r="P47" s="11"/>
      <c r="Q47" s="11"/>
    </row>
    <row r="48" spans="1:17" outlineLevel="2">
      <c r="A48" s="31" t="s">
        <v>32</v>
      </c>
      <c r="B48" s="31"/>
      <c r="C48" s="31"/>
      <c r="D48" s="31"/>
      <c r="E48" s="31"/>
      <c r="F48" s="31"/>
      <c r="G48" s="31"/>
      <c r="H48" s="7"/>
      <c r="I48" s="8"/>
      <c r="J48" s="9"/>
      <c r="K48" s="10">
        <v>6100000</v>
      </c>
      <c r="L48" s="11"/>
      <c r="M48" s="11"/>
      <c r="N48" s="11"/>
      <c r="O48" s="10">
        <v>6100000</v>
      </c>
      <c r="P48" s="11"/>
      <c r="Q48" s="11"/>
    </row>
    <row r="49" spans="1:17" outlineLevel="2">
      <c r="A49" s="31" t="s">
        <v>45</v>
      </c>
      <c r="B49" s="31"/>
      <c r="C49" s="31"/>
      <c r="D49" s="31"/>
      <c r="E49" s="31"/>
      <c r="F49" s="31"/>
      <c r="G49" s="31"/>
      <c r="H49" s="7"/>
      <c r="I49" s="8"/>
      <c r="J49" s="9"/>
      <c r="K49" s="10">
        <v>918122.68</v>
      </c>
      <c r="L49" s="11"/>
      <c r="M49" s="11"/>
      <c r="N49" s="11"/>
      <c r="O49" s="10">
        <v>918122.68</v>
      </c>
      <c r="P49" s="11"/>
      <c r="Q49" s="11"/>
    </row>
    <row r="50" spans="1:17" outlineLevel="2">
      <c r="A50" s="31" t="s">
        <v>46</v>
      </c>
      <c r="B50" s="31"/>
      <c r="C50" s="31"/>
      <c r="D50" s="31"/>
      <c r="E50" s="31"/>
      <c r="F50" s="31"/>
      <c r="G50" s="31"/>
      <c r="H50" s="7"/>
      <c r="I50" s="8"/>
      <c r="J50" s="9"/>
      <c r="K50" s="10">
        <v>8484768</v>
      </c>
      <c r="L50" s="11"/>
      <c r="M50" s="11"/>
      <c r="N50" s="11"/>
      <c r="O50" s="10">
        <v>4242384</v>
      </c>
      <c r="P50" s="11"/>
      <c r="Q50" s="10">
        <v>4242384</v>
      </c>
    </row>
    <row r="51" spans="1:17" outlineLevel="2">
      <c r="A51" s="31" t="s">
        <v>47</v>
      </c>
      <c r="B51" s="31"/>
      <c r="C51" s="31"/>
      <c r="D51" s="31"/>
      <c r="E51" s="31"/>
      <c r="F51" s="31"/>
      <c r="G51" s="31"/>
      <c r="H51" s="7"/>
      <c r="I51" s="8"/>
      <c r="J51" s="9"/>
      <c r="K51" s="10">
        <v>4173784</v>
      </c>
      <c r="L51" s="11"/>
      <c r="M51" s="11"/>
      <c r="N51" s="11"/>
      <c r="O51" s="11"/>
      <c r="P51" s="11"/>
      <c r="Q51" s="10">
        <v>4173784</v>
      </c>
    </row>
    <row r="52" spans="1:17" outlineLevel="2">
      <c r="A52" s="31" t="s">
        <v>22</v>
      </c>
      <c r="B52" s="31"/>
      <c r="C52" s="31"/>
      <c r="D52" s="31"/>
      <c r="E52" s="31"/>
      <c r="F52" s="31"/>
      <c r="G52" s="31"/>
      <c r="H52" s="7"/>
      <c r="I52" s="8"/>
      <c r="J52" s="9"/>
      <c r="K52" s="10">
        <v>2884740</v>
      </c>
      <c r="L52" s="11"/>
      <c r="M52" s="11"/>
      <c r="N52" s="11"/>
      <c r="O52" s="10">
        <v>515955</v>
      </c>
      <c r="P52" s="11"/>
      <c r="Q52" s="10">
        <v>2368785</v>
      </c>
    </row>
    <row r="53" spans="1:17" s="19" customFormat="1" ht="33.75" customHeight="1">
      <c r="A53" s="29" t="s">
        <v>48</v>
      </c>
      <c r="B53" s="29"/>
      <c r="C53" s="29"/>
      <c r="D53" s="29"/>
      <c r="E53" s="29"/>
      <c r="F53" s="29"/>
      <c r="G53" s="29"/>
      <c r="H53" s="14"/>
      <c r="I53" s="15"/>
      <c r="J53" s="16"/>
      <c r="K53" s="17">
        <v>157676375.41999999</v>
      </c>
      <c r="L53" s="18"/>
      <c r="M53" s="17">
        <f>31240061.5-2418000-54076-194445</f>
        <v>28573540.5</v>
      </c>
      <c r="N53" s="18"/>
      <c r="O53" s="17">
        <f>76305490.96-2418000-54076-194445</f>
        <v>73638969.959999993</v>
      </c>
      <c r="P53" s="18"/>
      <c r="Q53" s="17">
        <v>112610945.95999999</v>
      </c>
    </row>
    <row r="54" spans="1:17" s="22" customFormat="1" outlineLevel="1">
      <c r="A54" s="30" t="s">
        <v>7</v>
      </c>
      <c r="B54" s="30"/>
      <c r="C54" s="30"/>
      <c r="D54" s="30"/>
      <c r="E54" s="30"/>
      <c r="F54" s="30"/>
      <c r="G54" s="30"/>
      <c r="H54" s="23"/>
      <c r="I54" s="24"/>
      <c r="J54" s="25"/>
      <c r="K54" s="21">
        <v>9050663</v>
      </c>
      <c r="L54" s="20"/>
      <c r="M54" s="21">
        <f>20257585.5-2418000-194445</f>
        <v>17645140.5</v>
      </c>
      <c r="N54" s="20"/>
      <c r="O54" s="21">
        <f>14869668.1-2418000-194445</f>
        <v>12257223.1</v>
      </c>
      <c r="P54" s="20"/>
      <c r="Q54" s="21">
        <v>14438580.4</v>
      </c>
    </row>
    <row r="55" spans="1:17" outlineLevel="2">
      <c r="A55" s="31" t="s">
        <v>49</v>
      </c>
      <c r="B55" s="31"/>
      <c r="C55" s="31"/>
      <c r="D55" s="31"/>
      <c r="E55" s="31"/>
      <c r="F55" s="31"/>
      <c r="G55" s="31"/>
      <c r="H55" s="7"/>
      <c r="I55" s="8"/>
      <c r="J55" s="9"/>
      <c r="K55" s="10">
        <v>192009</v>
      </c>
      <c r="L55" s="11"/>
      <c r="M55" s="11"/>
      <c r="N55" s="11"/>
      <c r="O55" s="10">
        <v>45484.63</v>
      </c>
      <c r="P55" s="11"/>
      <c r="Q55" s="10">
        <v>146524.37</v>
      </c>
    </row>
    <row r="56" spans="1:17" outlineLevel="2">
      <c r="A56" s="31" t="s">
        <v>50</v>
      </c>
      <c r="B56" s="31"/>
      <c r="C56" s="31"/>
      <c r="D56" s="31"/>
      <c r="E56" s="31"/>
      <c r="F56" s="31"/>
      <c r="G56" s="31"/>
      <c r="H56" s="7"/>
      <c r="I56" s="8"/>
      <c r="J56" s="9"/>
      <c r="K56" s="10">
        <v>394073.72</v>
      </c>
      <c r="L56" s="11"/>
      <c r="M56" s="11"/>
      <c r="N56" s="11"/>
      <c r="O56" s="10">
        <v>71072.37</v>
      </c>
      <c r="P56" s="11"/>
      <c r="Q56" s="10">
        <v>323001.34999999998</v>
      </c>
    </row>
    <row r="57" spans="1:17" outlineLevel="2">
      <c r="A57" s="31" t="s">
        <v>51</v>
      </c>
      <c r="B57" s="31"/>
      <c r="C57" s="31"/>
      <c r="D57" s="31"/>
      <c r="E57" s="31"/>
      <c r="F57" s="31"/>
      <c r="G57" s="31"/>
      <c r="H57" s="7"/>
      <c r="I57" s="8"/>
      <c r="J57" s="9"/>
      <c r="K57" s="10">
        <v>277514.44</v>
      </c>
      <c r="L57" s="11"/>
      <c r="M57" s="11"/>
      <c r="N57" s="11"/>
      <c r="O57" s="10">
        <v>49727</v>
      </c>
      <c r="P57" s="11"/>
      <c r="Q57" s="10">
        <v>227787.44</v>
      </c>
    </row>
    <row r="58" spans="1:17" outlineLevel="2">
      <c r="A58" s="31" t="s">
        <v>52</v>
      </c>
      <c r="B58" s="31"/>
      <c r="C58" s="31"/>
      <c r="D58" s="31"/>
      <c r="E58" s="31"/>
      <c r="F58" s="31"/>
      <c r="G58" s="31"/>
      <c r="H58" s="7"/>
      <c r="I58" s="8"/>
      <c r="J58" s="9"/>
      <c r="K58" s="10">
        <v>2155402.84</v>
      </c>
      <c r="L58" s="11"/>
      <c r="M58" s="11"/>
      <c r="N58" s="11"/>
      <c r="O58" s="10">
        <v>412035.37</v>
      </c>
      <c r="P58" s="11"/>
      <c r="Q58" s="10">
        <v>1743367.47</v>
      </c>
    </row>
    <row r="59" spans="1:17" outlineLevel="2">
      <c r="A59" s="31" t="s">
        <v>53</v>
      </c>
      <c r="B59" s="31"/>
      <c r="C59" s="31"/>
      <c r="D59" s="31"/>
      <c r="E59" s="31"/>
      <c r="F59" s="31"/>
      <c r="G59" s="31"/>
      <c r="H59" s="7"/>
      <c r="I59" s="8"/>
      <c r="J59" s="9"/>
      <c r="K59" s="10">
        <v>3499990</v>
      </c>
      <c r="L59" s="11"/>
      <c r="M59" s="10"/>
      <c r="N59" s="11"/>
      <c r="O59" s="10">
        <f>2527785-194445</f>
        <v>2333340</v>
      </c>
      <c r="P59" s="11"/>
      <c r="Q59" s="10">
        <v>1166650</v>
      </c>
    </row>
    <row r="60" spans="1:17" outlineLevel="2">
      <c r="A60" s="31" t="s">
        <v>54</v>
      </c>
      <c r="B60" s="31"/>
      <c r="C60" s="31"/>
      <c r="D60" s="31"/>
      <c r="E60" s="31"/>
      <c r="F60" s="31"/>
      <c r="G60" s="31"/>
      <c r="H60" s="7"/>
      <c r="I60" s="8"/>
      <c r="J60" s="9"/>
      <c r="K60" s="11"/>
      <c r="L60" s="11"/>
      <c r="M60" s="10">
        <v>15000000</v>
      </c>
      <c r="N60" s="11"/>
      <c r="O60" s="10">
        <f>9231890.73-2418000</f>
        <v>6813890.7300000004</v>
      </c>
      <c r="P60" s="11"/>
      <c r="Q60" s="10">
        <v>8186109.2699999996</v>
      </c>
    </row>
    <row r="61" spans="1:17" outlineLevel="2">
      <c r="A61" s="31" t="s">
        <v>55</v>
      </c>
      <c r="B61" s="31"/>
      <c r="C61" s="31"/>
      <c r="D61" s="31"/>
      <c r="E61" s="31"/>
      <c r="F61" s="31"/>
      <c r="G61" s="31"/>
      <c r="H61" s="7"/>
      <c r="I61" s="8"/>
      <c r="J61" s="9"/>
      <c r="K61" s="10">
        <v>2531673</v>
      </c>
      <c r="L61" s="11"/>
      <c r="M61" s="10">
        <v>2645140.5</v>
      </c>
      <c r="N61" s="11"/>
      <c r="O61" s="10">
        <v>2531673</v>
      </c>
      <c r="P61" s="11"/>
      <c r="Q61" s="10">
        <v>2645140.5</v>
      </c>
    </row>
    <row r="62" spans="1:17" s="22" customFormat="1" outlineLevel="1">
      <c r="A62" s="30" t="s">
        <v>9</v>
      </c>
      <c r="B62" s="30"/>
      <c r="C62" s="30"/>
      <c r="D62" s="30"/>
      <c r="E62" s="30"/>
      <c r="F62" s="30"/>
      <c r="G62" s="30"/>
      <c r="H62" s="23"/>
      <c r="I62" s="24"/>
      <c r="J62" s="25"/>
      <c r="K62" s="21">
        <v>18371301.969999999</v>
      </c>
      <c r="L62" s="20"/>
      <c r="M62" s="20"/>
      <c r="N62" s="20"/>
      <c r="O62" s="21">
        <v>8052586</v>
      </c>
      <c r="P62" s="20"/>
      <c r="Q62" s="21">
        <v>10318715.970000001</v>
      </c>
    </row>
    <row r="63" spans="1:17" outlineLevel="2">
      <c r="A63" s="31" t="s">
        <v>36</v>
      </c>
      <c r="B63" s="31"/>
      <c r="C63" s="31"/>
      <c r="D63" s="31"/>
      <c r="E63" s="31"/>
      <c r="F63" s="31"/>
      <c r="G63" s="31"/>
      <c r="H63" s="7"/>
      <c r="I63" s="8"/>
      <c r="J63" s="9"/>
      <c r="K63" s="10">
        <v>1711114</v>
      </c>
      <c r="L63" s="11"/>
      <c r="M63" s="11"/>
      <c r="N63" s="11"/>
      <c r="O63" s="10">
        <v>488886</v>
      </c>
      <c r="P63" s="11"/>
      <c r="Q63" s="10">
        <v>1222228</v>
      </c>
    </row>
    <row r="64" spans="1:17" outlineLevel="2">
      <c r="A64" s="31" t="s">
        <v>56</v>
      </c>
      <c r="B64" s="31"/>
      <c r="C64" s="31"/>
      <c r="D64" s="31"/>
      <c r="E64" s="31"/>
      <c r="F64" s="31"/>
      <c r="G64" s="31"/>
      <c r="H64" s="7"/>
      <c r="I64" s="8"/>
      <c r="J64" s="9"/>
      <c r="K64" s="10">
        <v>6308179.7699999996</v>
      </c>
      <c r="L64" s="11"/>
      <c r="M64" s="11"/>
      <c r="N64" s="11"/>
      <c r="O64" s="10">
        <v>703200</v>
      </c>
      <c r="P64" s="11"/>
      <c r="Q64" s="10">
        <v>5604979.7699999996</v>
      </c>
    </row>
    <row r="65" spans="1:17" outlineLevel="2">
      <c r="A65" s="31" t="s">
        <v>57</v>
      </c>
      <c r="B65" s="31"/>
      <c r="C65" s="31"/>
      <c r="D65" s="31"/>
      <c r="E65" s="31"/>
      <c r="F65" s="31"/>
      <c r="G65" s="31"/>
      <c r="H65" s="7"/>
      <c r="I65" s="8"/>
      <c r="J65" s="9"/>
      <c r="K65" s="10">
        <v>5460500</v>
      </c>
      <c r="L65" s="11"/>
      <c r="M65" s="11"/>
      <c r="N65" s="11"/>
      <c r="O65" s="10">
        <v>5460500</v>
      </c>
      <c r="P65" s="11"/>
      <c r="Q65" s="11"/>
    </row>
    <row r="66" spans="1:17" outlineLevel="2">
      <c r="A66" s="31" t="s">
        <v>58</v>
      </c>
      <c r="B66" s="31"/>
      <c r="C66" s="31"/>
      <c r="D66" s="31"/>
      <c r="E66" s="31"/>
      <c r="F66" s="31"/>
      <c r="G66" s="31"/>
      <c r="H66" s="7"/>
      <c r="I66" s="8"/>
      <c r="J66" s="9"/>
      <c r="K66" s="10">
        <v>4891508.2</v>
      </c>
      <c r="L66" s="11"/>
      <c r="M66" s="11"/>
      <c r="N66" s="11"/>
      <c r="O66" s="10">
        <v>1400000</v>
      </c>
      <c r="P66" s="11"/>
      <c r="Q66" s="10">
        <v>3491508.2</v>
      </c>
    </row>
    <row r="67" spans="1:17" s="22" customFormat="1" outlineLevel="1">
      <c r="A67" s="30" t="s">
        <v>59</v>
      </c>
      <c r="B67" s="30"/>
      <c r="C67" s="30"/>
      <c r="D67" s="30"/>
      <c r="E67" s="30"/>
      <c r="F67" s="30"/>
      <c r="G67" s="30"/>
      <c r="H67" s="23"/>
      <c r="I67" s="24"/>
      <c r="J67" s="25"/>
      <c r="K67" s="21">
        <v>70997824.150000006</v>
      </c>
      <c r="L67" s="20"/>
      <c r="M67" s="21">
        <v>10328400</v>
      </c>
      <c r="N67" s="20"/>
      <c r="O67" s="21">
        <v>20074618.760000002</v>
      </c>
      <c r="P67" s="20"/>
      <c r="Q67" s="21">
        <v>61251605.390000001</v>
      </c>
    </row>
    <row r="68" spans="1:17" outlineLevel="2">
      <c r="A68" s="31" t="s">
        <v>60</v>
      </c>
      <c r="B68" s="31"/>
      <c r="C68" s="31"/>
      <c r="D68" s="31"/>
      <c r="E68" s="31"/>
      <c r="F68" s="31"/>
      <c r="G68" s="31"/>
      <c r="H68" s="7"/>
      <c r="I68" s="8"/>
      <c r="J68" s="9"/>
      <c r="K68" s="10">
        <v>7199605</v>
      </c>
      <c r="L68" s="11"/>
      <c r="M68" s="11"/>
      <c r="N68" s="11"/>
      <c r="O68" s="10">
        <v>2546154.7599999998</v>
      </c>
      <c r="P68" s="11"/>
      <c r="Q68" s="10">
        <v>4653450.24</v>
      </c>
    </row>
    <row r="69" spans="1:17" outlineLevel="2">
      <c r="A69" s="31" t="s">
        <v>13</v>
      </c>
      <c r="B69" s="31"/>
      <c r="C69" s="31"/>
      <c r="D69" s="31"/>
      <c r="E69" s="31"/>
      <c r="F69" s="31"/>
      <c r="G69" s="31"/>
      <c r="H69" s="7"/>
      <c r="I69" s="8"/>
      <c r="J69" s="9"/>
      <c r="K69" s="11"/>
      <c r="L69" s="11"/>
      <c r="M69" s="10">
        <v>10328400</v>
      </c>
      <c r="N69" s="11"/>
      <c r="O69" s="10">
        <v>566200</v>
      </c>
      <c r="P69" s="11"/>
      <c r="Q69" s="10">
        <v>9762200</v>
      </c>
    </row>
    <row r="70" spans="1:17" outlineLevel="2">
      <c r="A70" s="31" t="s">
        <v>29</v>
      </c>
      <c r="B70" s="31"/>
      <c r="C70" s="31"/>
      <c r="D70" s="31"/>
      <c r="E70" s="31"/>
      <c r="F70" s="31"/>
      <c r="G70" s="31"/>
      <c r="H70" s="7"/>
      <c r="I70" s="8"/>
      <c r="J70" s="9"/>
      <c r="K70" s="10">
        <v>12114786.15</v>
      </c>
      <c r="L70" s="11"/>
      <c r="M70" s="11"/>
      <c r="N70" s="11"/>
      <c r="O70" s="10">
        <v>3336000</v>
      </c>
      <c r="P70" s="11"/>
      <c r="Q70" s="10">
        <v>8778786.1500000004</v>
      </c>
    </row>
    <row r="71" spans="1:17" outlineLevel="2">
      <c r="A71" s="31" t="s">
        <v>8</v>
      </c>
      <c r="B71" s="31"/>
      <c r="C71" s="31"/>
      <c r="D71" s="31"/>
      <c r="E71" s="31"/>
      <c r="F71" s="31"/>
      <c r="G71" s="31"/>
      <c r="H71" s="7"/>
      <c r="I71" s="8"/>
      <c r="J71" s="9"/>
      <c r="K71" s="10">
        <v>9743038</v>
      </c>
      <c r="L71" s="11"/>
      <c r="M71" s="11"/>
      <c r="N71" s="11"/>
      <c r="O71" s="10">
        <v>3292574</v>
      </c>
      <c r="P71" s="11"/>
      <c r="Q71" s="10">
        <v>6450464</v>
      </c>
    </row>
    <row r="72" spans="1:17" outlineLevel="2">
      <c r="A72" s="31" t="s">
        <v>11</v>
      </c>
      <c r="B72" s="31"/>
      <c r="C72" s="31"/>
      <c r="D72" s="31"/>
      <c r="E72" s="31"/>
      <c r="F72" s="31"/>
      <c r="G72" s="31"/>
      <c r="H72" s="7"/>
      <c r="I72" s="8"/>
      <c r="J72" s="9"/>
      <c r="K72" s="10">
        <v>9871554</v>
      </c>
      <c r="L72" s="11"/>
      <c r="M72" s="11"/>
      <c r="N72" s="11"/>
      <c r="O72" s="10">
        <v>919710</v>
      </c>
      <c r="P72" s="11"/>
      <c r="Q72" s="10">
        <v>8951844</v>
      </c>
    </row>
    <row r="73" spans="1:17" outlineLevel="2">
      <c r="A73" s="31" t="s">
        <v>44</v>
      </c>
      <c r="B73" s="31"/>
      <c r="C73" s="31"/>
      <c r="D73" s="31"/>
      <c r="E73" s="31"/>
      <c r="F73" s="31"/>
      <c r="G73" s="31"/>
      <c r="H73" s="7"/>
      <c r="I73" s="8"/>
      <c r="J73" s="9"/>
      <c r="K73" s="10">
        <v>10400000</v>
      </c>
      <c r="L73" s="11"/>
      <c r="M73" s="11"/>
      <c r="N73" s="11"/>
      <c r="O73" s="10">
        <v>3300000</v>
      </c>
      <c r="P73" s="11"/>
      <c r="Q73" s="10">
        <v>7100000</v>
      </c>
    </row>
    <row r="74" spans="1:17" outlineLevel="2">
      <c r="A74" s="31" t="s">
        <v>32</v>
      </c>
      <c r="B74" s="31"/>
      <c r="C74" s="31"/>
      <c r="D74" s="31"/>
      <c r="E74" s="31"/>
      <c r="F74" s="31"/>
      <c r="G74" s="31"/>
      <c r="H74" s="7"/>
      <c r="I74" s="8"/>
      <c r="J74" s="9"/>
      <c r="K74" s="10">
        <v>8896000</v>
      </c>
      <c r="L74" s="11"/>
      <c r="M74" s="11"/>
      <c r="N74" s="11"/>
      <c r="O74" s="10">
        <v>3584000</v>
      </c>
      <c r="P74" s="11"/>
      <c r="Q74" s="10">
        <v>5312000</v>
      </c>
    </row>
    <row r="75" spans="1:17" outlineLevel="2">
      <c r="A75" s="31" t="s">
        <v>45</v>
      </c>
      <c r="B75" s="31"/>
      <c r="C75" s="31"/>
      <c r="D75" s="31"/>
      <c r="E75" s="31"/>
      <c r="F75" s="31"/>
      <c r="G75" s="31"/>
      <c r="H75" s="7"/>
      <c r="I75" s="8"/>
      <c r="J75" s="9"/>
      <c r="K75" s="10">
        <v>5631581</v>
      </c>
      <c r="L75" s="11"/>
      <c r="M75" s="11"/>
      <c r="N75" s="11"/>
      <c r="O75" s="10">
        <v>913100</v>
      </c>
      <c r="P75" s="11"/>
      <c r="Q75" s="10">
        <v>4718481</v>
      </c>
    </row>
    <row r="76" spans="1:17" outlineLevel="2">
      <c r="A76" s="31" t="s">
        <v>55</v>
      </c>
      <c r="B76" s="31"/>
      <c r="C76" s="31"/>
      <c r="D76" s="31"/>
      <c r="E76" s="31"/>
      <c r="F76" s="31"/>
      <c r="G76" s="31"/>
      <c r="H76" s="7"/>
      <c r="I76" s="8"/>
      <c r="J76" s="9"/>
      <c r="K76" s="10">
        <v>7141260</v>
      </c>
      <c r="L76" s="11"/>
      <c r="M76" s="11"/>
      <c r="N76" s="11"/>
      <c r="O76" s="10">
        <v>1616880</v>
      </c>
      <c r="P76" s="11"/>
      <c r="Q76" s="10">
        <v>5524380</v>
      </c>
    </row>
    <row r="77" spans="1:17" s="22" customFormat="1" outlineLevel="1">
      <c r="A77" s="30" t="s">
        <v>12</v>
      </c>
      <c r="B77" s="30"/>
      <c r="C77" s="30"/>
      <c r="D77" s="30"/>
      <c r="E77" s="30"/>
      <c r="F77" s="30"/>
      <c r="G77" s="30"/>
      <c r="H77" s="23"/>
      <c r="I77" s="24"/>
      <c r="J77" s="25"/>
      <c r="K77" s="21">
        <v>36888778.899999999</v>
      </c>
      <c r="L77" s="20"/>
      <c r="M77" s="20"/>
      <c r="N77" s="20"/>
      <c r="O77" s="21">
        <v>27060249.960000001</v>
      </c>
      <c r="P77" s="20"/>
      <c r="Q77" s="21">
        <v>9828528.9399999995</v>
      </c>
    </row>
    <row r="78" spans="1:17" outlineLevel="2">
      <c r="A78" s="31" t="s">
        <v>61</v>
      </c>
      <c r="B78" s="31"/>
      <c r="C78" s="31"/>
      <c r="D78" s="31"/>
      <c r="E78" s="31"/>
      <c r="F78" s="31"/>
      <c r="G78" s="31"/>
      <c r="H78" s="7"/>
      <c r="I78" s="8"/>
      <c r="J78" s="9"/>
      <c r="K78" s="10">
        <v>360020</v>
      </c>
      <c r="L78" s="11"/>
      <c r="M78" s="11"/>
      <c r="N78" s="11"/>
      <c r="O78" s="10">
        <v>360020</v>
      </c>
      <c r="P78" s="11"/>
      <c r="Q78" s="11"/>
    </row>
    <row r="79" spans="1:17" outlineLevel="2">
      <c r="A79" s="31" t="s">
        <v>62</v>
      </c>
      <c r="B79" s="31"/>
      <c r="C79" s="31"/>
      <c r="D79" s="31"/>
      <c r="E79" s="31"/>
      <c r="F79" s="31"/>
      <c r="G79" s="31"/>
      <c r="H79" s="7"/>
      <c r="I79" s="8"/>
      <c r="J79" s="9"/>
      <c r="K79" s="10">
        <v>299437</v>
      </c>
      <c r="L79" s="11"/>
      <c r="M79" s="11"/>
      <c r="N79" s="11"/>
      <c r="O79" s="10">
        <v>299437</v>
      </c>
      <c r="P79" s="11"/>
      <c r="Q79" s="11"/>
    </row>
    <row r="80" spans="1:17" outlineLevel="2">
      <c r="A80" s="31" t="s">
        <v>63</v>
      </c>
      <c r="B80" s="31"/>
      <c r="C80" s="31"/>
      <c r="D80" s="31"/>
      <c r="E80" s="31"/>
      <c r="F80" s="31"/>
      <c r="G80" s="31"/>
      <c r="H80" s="7"/>
      <c r="I80" s="8"/>
      <c r="J80" s="9"/>
      <c r="K80" s="10">
        <v>74878</v>
      </c>
      <c r="L80" s="11"/>
      <c r="M80" s="11"/>
      <c r="N80" s="11"/>
      <c r="O80" s="10">
        <v>43071</v>
      </c>
      <c r="P80" s="11"/>
      <c r="Q80" s="10">
        <v>31807</v>
      </c>
    </row>
    <row r="81" spans="1:17" outlineLevel="2">
      <c r="A81" s="31" t="s">
        <v>64</v>
      </c>
      <c r="B81" s="31"/>
      <c r="C81" s="31"/>
      <c r="D81" s="31"/>
      <c r="E81" s="31"/>
      <c r="F81" s="31"/>
      <c r="G81" s="31"/>
      <c r="H81" s="7"/>
      <c r="I81" s="8"/>
      <c r="J81" s="9"/>
      <c r="K81" s="10">
        <v>1064551</v>
      </c>
      <c r="L81" s="11"/>
      <c r="M81" s="11"/>
      <c r="N81" s="11"/>
      <c r="O81" s="10">
        <v>284009</v>
      </c>
      <c r="P81" s="11"/>
      <c r="Q81" s="10">
        <v>780542</v>
      </c>
    </row>
    <row r="82" spans="1:17" outlineLevel="2">
      <c r="A82" s="31" t="s">
        <v>65</v>
      </c>
      <c r="B82" s="31"/>
      <c r="C82" s="31"/>
      <c r="D82" s="31"/>
      <c r="E82" s="31"/>
      <c r="F82" s="31"/>
      <c r="G82" s="31"/>
      <c r="H82" s="7"/>
      <c r="I82" s="8"/>
      <c r="J82" s="9"/>
      <c r="K82" s="10">
        <v>930610</v>
      </c>
      <c r="L82" s="11"/>
      <c r="M82" s="11"/>
      <c r="N82" s="11"/>
      <c r="O82" s="10">
        <v>672490</v>
      </c>
      <c r="P82" s="11"/>
      <c r="Q82" s="10">
        <v>258120</v>
      </c>
    </row>
    <row r="83" spans="1:17" outlineLevel="2">
      <c r="A83" s="31" t="s">
        <v>66</v>
      </c>
      <c r="B83" s="31"/>
      <c r="C83" s="31"/>
      <c r="D83" s="31"/>
      <c r="E83" s="31"/>
      <c r="F83" s="31"/>
      <c r="G83" s="31"/>
      <c r="H83" s="7"/>
      <c r="I83" s="8"/>
      <c r="J83" s="9"/>
      <c r="K83" s="10">
        <v>352504</v>
      </c>
      <c r="L83" s="11"/>
      <c r="M83" s="11"/>
      <c r="N83" s="11"/>
      <c r="O83" s="10">
        <v>292050</v>
      </c>
      <c r="P83" s="11"/>
      <c r="Q83" s="10">
        <v>60454</v>
      </c>
    </row>
    <row r="84" spans="1:17" outlineLevel="2">
      <c r="A84" s="31" t="s">
        <v>67</v>
      </c>
      <c r="B84" s="31"/>
      <c r="C84" s="31"/>
      <c r="D84" s="31"/>
      <c r="E84" s="31"/>
      <c r="F84" s="31"/>
      <c r="G84" s="31"/>
      <c r="H84" s="7"/>
      <c r="I84" s="8"/>
      <c r="J84" s="9"/>
      <c r="K84" s="10">
        <v>2329750</v>
      </c>
      <c r="L84" s="11"/>
      <c r="M84" s="11"/>
      <c r="N84" s="11"/>
      <c r="O84" s="10">
        <v>2329750</v>
      </c>
      <c r="P84" s="11"/>
      <c r="Q84" s="11"/>
    </row>
    <row r="85" spans="1:17" outlineLevel="2">
      <c r="A85" s="31" t="s">
        <v>15</v>
      </c>
      <c r="B85" s="31"/>
      <c r="C85" s="31"/>
      <c r="D85" s="31"/>
      <c r="E85" s="31"/>
      <c r="F85" s="31"/>
      <c r="G85" s="31"/>
      <c r="H85" s="7"/>
      <c r="I85" s="8"/>
      <c r="J85" s="9"/>
      <c r="K85" s="10">
        <v>2709800</v>
      </c>
      <c r="L85" s="11"/>
      <c r="M85" s="11"/>
      <c r="N85" s="11"/>
      <c r="O85" s="10">
        <v>2709800</v>
      </c>
      <c r="P85" s="11"/>
      <c r="Q85" s="11"/>
    </row>
    <row r="86" spans="1:17" outlineLevel="2">
      <c r="A86" s="31" t="s">
        <v>68</v>
      </c>
      <c r="B86" s="31"/>
      <c r="C86" s="31"/>
      <c r="D86" s="31"/>
      <c r="E86" s="31"/>
      <c r="F86" s="31"/>
      <c r="G86" s="31"/>
      <c r="H86" s="7"/>
      <c r="I86" s="8"/>
      <c r="J86" s="9"/>
      <c r="K86" s="10">
        <v>726504.46</v>
      </c>
      <c r="L86" s="11"/>
      <c r="M86" s="11"/>
      <c r="N86" s="11"/>
      <c r="O86" s="10">
        <v>726504.46</v>
      </c>
      <c r="P86" s="11"/>
      <c r="Q86" s="11"/>
    </row>
    <row r="87" spans="1:17" outlineLevel="2">
      <c r="A87" s="31" t="s">
        <v>69</v>
      </c>
      <c r="B87" s="31"/>
      <c r="C87" s="31"/>
      <c r="D87" s="31"/>
      <c r="E87" s="31"/>
      <c r="F87" s="31"/>
      <c r="G87" s="31"/>
      <c r="H87" s="7"/>
      <c r="I87" s="8"/>
      <c r="J87" s="9"/>
      <c r="K87" s="10">
        <v>1550000</v>
      </c>
      <c r="L87" s="11"/>
      <c r="M87" s="11"/>
      <c r="N87" s="11"/>
      <c r="O87" s="10">
        <v>1550000</v>
      </c>
      <c r="P87" s="11"/>
      <c r="Q87" s="11"/>
    </row>
    <row r="88" spans="1:17" outlineLevel="2">
      <c r="A88" s="31" t="s">
        <v>70</v>
      </c>
      <c r="B88" s="31"/>
      <c r="C88" s="31"/>
      <c r="D88" s="31"/>
      <c r="E88" s="31"/>
      <c r="F88" s="31"/>
      <c r="G88" s="31"/>
      <c r="H88" s="7"/>
      <c r="I88" s="8"/>
      <c r="J88" s="9"/>
      <c r="K88" s="10">
        <v>5440000</v>
      </c>
      <c r="L88" s="11"/>
      <c r="M88" s="11"/>
      <c r="N88" s="11"/>
      <c r="O88" s="11"/>
      <c r="P88" s="11"/>
      <c r="Q88" s="10">
        <v>5440000</v>
      </c>
    </row>
    <row r="89" spans="1:17" outlineLevel="2">
      <c r="A89" s="31" t="s">
        <v>71</v>
      </c>
      <c r="B89" s="31"/>
      <c r="C89" s="31"/>
      <c r="D89" s="31"/>
      <c r="E89" s="31"/>
      <c r="F89" s="31"/>
      <c r="G89" s="31"/>
      <c r="H89" s="7"/>
      <c r="I89" s="8"/>
      <c r="J89" s="9"/>
      <c r="K89" s="10">
        <v>3224800</v>
      </c>
      <c r="L89" s="11"/>
      <c r="M89" s="11"/>
      <c r="N89" s="11"/>
      <c r="O89" s="10">
        <v>3224800</v>
      </c>
      <c r="P89" s="11"/>
      <c r="Q89" s="11"/>
    </row>
    <row r="90" spans="1:17" outlineLevel="2">
      <c r="A90" s="31" t="s">
        <v>72</v>
      </c>
      <c r="B90" s="31"/>
      <c r="C90" s="31"/>
      <c r="D90" s="31"/>
      <c r="E90" s="31"/>
      <c r="F90" s="31"/>
      <c r="G90" s="31"/>
      <c r="H90" s="7"/>
      <c r="I90" s="8"/>
      <c r="J90" s="9"/>
      <c r="K90" s="10">
        <v>7702500</v>
      </c>
      <c r="L90" s="11"/>
      <c r="M90" s="11"/>
      <c r="N90" s="11"/>
      <c r="O90" s="10">
        <v>7702500</v>
      </c>
      <c r="P90" s="11"/>
      <c r="Q90" s="11"/>
    </row>
    <row r="91" spans="1:17" outlineLevel="2">
      <c r="A91" s="31" t="s">
        <v>46</v>
      </c>
      <c r="B91" s="31"/>
      <c r="C91" s="31"/>
      <c r="D91" s="31"/>
      <c r="E91" s="31"/>
      <c r="F91" s="31"/>
      <c r="G91" s="31"/>
      <c r="H91" s="7"/>
      <c r="I91" s="8"/>
      <c r="J91" s="9"/>
      <c r="K91" s="10">
        <v>4481000</v>
      </c>
      <c r="L91" s="11"/>
      <c r="M91" s="11"/>
      <c r="N91" s="11"/>
      <c r="O91" s="10">
        <v>4481000</v>
      </c>
      <c r="P91" s="11"/>
      <c r="Q91" s="11"/>
    </row>
    <row r="92" spans="1:17" outlineLevel="2">
      <c r="A92" s="31" t="s">
        <v>73</v>
      </c>
      <c r="B92" s="31"/>
      <c r="C92" s="31"/>
      <c r="D92" s="31"/>
      <c r="E92" s="31"/>
      <c r="F92" s="31"/>
      <c r="G92" s="31"/>
      <c r="H92" s="7"/>
      <c r="I92" s="8"/>
      <c r="J92" s="9"/>
      <c r="K92" s="10">
        <v>5642424.4400000004</v>
      </c>
      <c r="L92" s="11"/>
      <c r="M92" s="11"/>
      <c r="N92" s="11"/>
      <c r="O92" s="10">
        <v>2384818.5</v>
      </c>
      <c r="P92" s="11"/>
      <c r="Q92" s="10">
        <v>3257605.94</v>
      </c>
    </row>
    <row r="93" spans="1:17" outlineLevel="1">
      <c r="A93" s="31" t="s">
        <v>25</v>
      </c>
      <c r="B93" s="31"/>
      <c r="C93" s="31"/>
      <c r="D93" s="31"/>
      <c r="E93" s="31"/>
      <c r="F93" s="31"/>
      <c r="G93" s="31"/>
      <c r="H93" s="7"/>
      <c r="I93" s="8"/>
      <c r="J93" s="9"/>
      <c r="K93" s="10">
        <v>5978000</v>
      </c>
      <c r="L93" s="11"/>
      <c r="M93" s="11"/>
      <c r="N93" s="11"/>
      <c r="O93" s="10">
        <v>1102445.28</v>
      </c>
      <c r="P93" s="11"/>
      <c r="Q93" s="10">
        <v>4875554.72</v>
      </c>
    </row>
    <row r="94" spans="1:17" outlineLevel="2">
      <c r="A94" s="31" t="s">
        <v>74</v>
      </c>
      <c r="B94" s="31"/>
      <c r="C94" s="31"/>
      <c r="D94" s="31"/>
      <c r="E94" s="31"/>
      <c r="F94" s="31"/>
      <c r="G94" s="31"/>
      <c r="H94" s="7"/>
      <c r="I94" s="8"/>
      <c r="J94" s="9"/>
      <c r="K94" s="10">
        <v>5978000</v>
      </c>
      <c r="L94" s="11"/>
      <c r="M94" s="11"/>
      <c r="N94" s="11"/>
      <c r="O94" s="10">
        <v>1102445.28</v>
      </c>
      <c r="P94" s="11"/>
      <c r="Q94" s="10">
        <v>4875554.72</v>
      </c>
    </row>
    <row r="95" spans="1:17" s="22" customFormat="1" ht="58.5" customHeight="1" outlineLevel="1">
      <c r="A95" s="30" t="s">
        <v>30</v>
      </c>
      <c r="B95" s="30"/>
      <c r="C95" s="30"/>
      <c r="D95" s="30"/>
      <c r="E95" s="30"/>
      <c r="F95" s="30"/>
      <c r="G95" s="30"/>
      <c r="H95" s="23"/>
      <c r="I95" s="24"/>
      <c r="J95" s="25"/>
      <c r="K95" s="21">
        <v>16389807.4</v>
      </c>
      <c r="L95" s="20"/>
      <c r="M95" s="21">
        <v>600000</v>
      </c>
      <c r="N95" s="20"/>
      <c r="O95" s="21">
        <f>5145922.86-54076</f>
        <v>5091846.8600000003</v>
      </c>
      <c r="P95" s="20"/>
      <c r="Q95" s="21">
        <v>11897960.539999999</v>
      </c>
    </row>
    <row r="96" spans="1:17" outlineLevel="2">
      <c r="A96" s="31" t="s">
        <v>75</v>
      </c>
      <c r="B96" s="31"/>
      <c r="C96" s="31"/>
      <c r="D96" s="31"/>
      <c r="E96" s="31"/>
      <c r="F96" s="31"/>
      <c r="G96" s="31"/>
      <c r="H96" s="7"/>
      <c r="I96" s="8"/>
      <c r="J96" s="9"/>
      <c r="K96" s="10">
        <v>600000</v>
      </c>
      <c r="L96" s="11"/>
      <c r="M96" s="10">
        <v>600000</v>
      </c>
      <c r="N96" s="11"/>
      <c r="O96" s="10">
        <v>199998</v>
      </c>
      <c r="P96" s="11"/>
      <c r="Q96" s="10">
        <v>1000002</v>
      </c>
    </row>
    <row r="97" spans="1:17" outlineLevel="2">
      <c r="A97" s="31" t="s">
        <v>76</v>
      </c>
      <c r="B97" s="31"/>
      <c r="C97" s="31"/>
      <c r="D97" s="31"/>
      <c r="E97" s="31"/>
      <c r="F97" s="31"/>
      <c r="G97" s="31"/>
      <c r="H97" s="7"/>
      <c r="I97" s="8"/>
      <c r="J97" s="9"/>
      <c r="K97" s="10">
        <v>1884774.71</v>
      </c>
      <c r="L97" s="11"/>
      <c r="M97" s="11"/>
      <c r="N97" s="11"/>
      <c r="O97" s="10">
        <v>570700</v>
      </c>
      <c r="P97" s="11"/>
      <c r="Q97" s="10">
        <v>1314074.71</v>
      </c>
    </row>
    <row r="98" spans="1:17" outlineLevel="2">
      <c r="A98" s="31" t="s">
        <v>77</v>
      </c>
      <c r="B98" s="31"/>
      <c r="C98" s="31"/>
      <c r="D98" s="31"/>
      <c r="E98" s="31"/>
      <c r="F98" s="31"/>
      <c r="G98" s="31"/>
      <c r="H98" s="7"/>
      <c r="I98" s="8"/>
      <c r="J98" s="9"/>
      <c r="K98" s="10">
        <v>2771149</v>
      </c>
      <c r="L98" s="11"/>
      <c r="M98" s="11"/>
      <c r="N98" s="11"/>
      <c r="O98" s="10">
        <v>615808</v>
      </c>
      <c r="P98" s="11"/>
      <c r="Q98" s="10">
        <v>2155341</v>
      </c>
    </row>
    <row r="99" spans="1:17" outlineLevel="2">
      <c r="A99" s="31" t="s">
        <v>78</v>
      </c>
      <c r="B99" s="31"/>
      <c r="C99" s="31"/>
      <c r="D99" s="31"/>
      <c r="E99" s="31"/>
      <c r="F99" s="31"/>
      <c r="G99" s="31"/>
      <c r="H99" s="7"/>
      <c r="I99" s="8"/>
      <c r="J99" s="9"/>
      <c r="K99" s="10">
        <v>1257391</v>
      </c>
      <c r="L99" s="11"/>
      <c r="M99" s="11"/>
      <c r="N99" s="11"/>
      <c r="O99" s="10">
        <v>479349</v>
      </c>
      <c r="P99" s="11"/>
      <c r="Q99" s="10">
        <v>778042</v>
      </c>
    </row>
    <row r="100" spans="1:17" outlineLevel="2">
      <c r="A100" s="31" t="s">
        <v>79</v>
      </c>
      <c r="B100" s="31"/>
      <c r="C100" s="31"/>
      <c r="D100" s="31"/>
      <c r="E100" s="31"/>
      <c r="F100" s="31"/>
      <c r="G100" s="31"/>
      <c r="H100" s="7"/>
      <c r="I100" s="8"/>
      <c r="J100" s="9"/>
      <c r="K100" s="10">
        <v>1137680.3</v>
      </c>
      <c r="L100" s="11"/>
      <c r="M100" s="11"/>
      <c r="N100" s="11"/>
      <c r="O100" s="10">
        <v>440400</v>
      </c>
      <c r="P100" s="11"/>
      <c r="Q100" s="10">
        <v>697280.3</v>
      </c>
    </row>
    <row r="101" spans="1:17" outlineLevel="2">
      <c r="A101" s="31" t="s">
        <v>80</v>
      </c>
      <c r="B101" s="31"/>
      <c r="C101" s="31"/>
      <c r="D101" s="31"/>
      <c r="E101" s="31"/>
      <c r="F101" s="31"/>
      <c r="G101" s="31"/>
      <c r="H101" s="7"/>
      <c r="I101" s="8"/>
      <c r="J101" s="9"/>
      <c r="K101" s="10">
        <v>1500504.6</v>
      </c>
      <c r="L101" s="11"/>
      <c r="M101" s="11"/>
      <c r="N101" s="11"/>
      <c r="O101" s="10">
        <v>500160</v>
      </c>
      <c r="P101" s="11"/>
      <c r="Q101" s="10">
        <v>1000344.6</v>
      </c>
    </row>
    <row r="102" spans="1:17" outlineLevel="2">
      <c r="A102" s="31" t="s">
        <v>81</v>
      </c>
      <c r="B102" s="31"/>
      <c r="C102" s="31"/>
      <c r="D102" s="31"/>
      <c r="E102" s="31"/>
      <c r="F102" s="31"/>
      <c r="G102" s="31"/>
      <c r="H102" s="7"/>
      <c r="I102" s="8"/>
      <c r="J102" s="9"/>
      <c r="K102" s="10">
        <v>971591.41</v>
      </c>
      <c r="L102" s="11"/>
      <c r="M102" s="11"/>
      <c r="N102" s="11"/>
      <c r="O102" s="10">
        <v>635200.49</v>
      </c>
      <c r="P102" s="11"/>
      <c r="Q102" s="10">
        <v>336390.92</v>
      </c>
    </row>
    <row r="103" spans="1:17" outlineLevel="2">
      <c r="A103" s="31" t="s">
        <v>82</v>
      </c>
      <c r="B103" s="31"/>
      <c r="C103" s="31"/>
      <c r="D103" s="31"/>
      <c r="E103" s="31"/>
      <c r="F103" s="31"/>
      <c r="G103" s="31"/>
      <c r="H103" s="7"/>
      <c r="I103" s="8"/>
      <c r="J103" s="9"/>
      <c r="K103" s="10">
        <v>1748370</v>
      </c>
      <c r="L103" s="11"/>
      <c r="M103" s="11"/>
      <c r="N103" s="11"/>
      <c r="O103" s="10">
        <v>537960</v>
      </c>
      <c r="P103" s="11"/>
      <c r="Q103" s="10">
        <v>1210410</v>
      </c>
    </row>
    <row r="104" spans="1:17" outlineLevel="2">
      <c r="A104" s="31" t="s">
        <v>83</v>
      </c>
      <c r="B104" s="31"/>
      <c r="C104" s="31"/>
      <c r="D104" s="31"/>
      <c r="E104" s="31"/>
      <c r="F104" s="31"/>
      <c r="G104" s="31"/>
      <c r="H104" s="7"/>
      <c r="I104" s="8"/>
      <c r="J104" s="9"/>
      <c r="K104" s="10">
        <v>2219518.38</v>
      </c>
      <c r="L104" s="11"/>
      <c r="M104" s="11"/>
      <c r="N104" s="11"/>
      <c r="O104" s="10">
        <v>273473.37</v>
      </c>
      <c r="P104" s="11"/>
      <c r="Q104" s="10">
        <v>1946045.01</v>
      </c>
    </row>
    <row r="105" spans="1:17" outlineLevel="2">
      <c r="A105" s="31" t="s">
        <v>84</v>
      </c>
      <c r="B105" s="31"/>
      <c r="C105" s="31"/>
      <c r="D105" s="31"/>
      <c r="E105" s="31"/>
      <c r="F105" s="31"/>
      <c r="G105" s="31"/>
      <c r="H105" s="7"/>
      <c r="I105" s="8"/>
      <c r="J105" s="9"/>
      <c r="K105" s="10">
        <v>189886</v>
      </c>
      <c r="L105" s="11"/>
      <c r="M105" s="11"/>
      <c r="N105" s="11"/>
      <c r="O105" s="10">
        <v>189886</v>
      </c>
      <c r="P105" s="11"/>
      <c r="Q105" s="11"/>
    </row>
    <row r="106" spans="1:17" outlineLevel="2">
      <c r="A106" s="31" t="s">
        <v>85</v>
      </c>
      <c r="B106" s="31"/>
      <c r="C106" s="31"/>
      <c r="D106" s="31"/>
      <c r="E106" s="31"/>
      <c r="F106" s="31"/>
      <c r="G106" s="31"/>
      <c r="H106" s="7"/>
      <c r="I106" s="8"/>
      <c r="J106" s="9"/>
      <c r="K106" s="10">
        <v>2108942</v>
      </c>
      <c r="L106" s="11"/>
      <c r="M106" s="10"/>
      <c r="N106" s="11"/>
      <c r="O106" s="10">
        <f>702988-54076</f>
        <v>648912</v>
      </c>
      <c r="P106" s="11"/>
      <c r="Q106" s="10">
        <v>1460030</v>
      </c>
    </row>
    <row r="107" spans="1:17" s="19" customFormat="1" ht="41.25" customHeight="1">
      <c r="A107" s="29" t="s">
        <v>86</v>
      </c>
      <c r="B107" s="29"/>
      <c r="C107" s="29"/>
      <c r="D107" s="29"/>
      <c r="E107" s="29"/>
      <c r="F107" s="29"/>
      <c r="G107" s="29"/>
      <c r="H107" s="36">
        <v>9297166.9600000009</v>
      </c>
      <c r="I107" s="36"/>
      <c r="J107" s="36"/>
      <c r="K107" s="18"/>
      <c r="L107" s="18"/>
      <c r="M107" s="18"/>
      <c r="N107" s="17">
        <v>7745172.96</v>
      </c>
      <c r="O107" s="18"/>
      <c r="P107" s="17">
        <v>1551994</v>
      </c>
      <c r="Q107" s="18"/>
    </row>
    <row r="108" spans="1:17" s="22" customFormat="1" outlineLevel="1">
      <c r="A108" s="30" t="s">
        <v>87</v>
      </c>
      <c r="B108" s="30"/>
      <c r="C108" s="30"/>
      <c r="D108" s="30"/>
      <c r="E108" s="30"/>
      <c r="F108" s="30"/>
      <c r="G108" s="30"/>
      <c r="H108" s="35">
        <v>748444.65</v>
      </c>
      <c r="I108" s="35"/>
      <c r="J108" s="35"/>
      <c r="K108" s="20"/>
      <c r="L108" s="20"/>
      <c r="M108" s="20"/>
      <c r="N108" s="21">
        <v>635200.65</v>
      </c>
      <c r="O108" s="20"/>
      <c r="P108" s="21">
        <v>113244</v>
      </c>
      <c r="Q108" s="20"/>
    </row>
    <row r="109" spans="1:17" outlineLevel="2">
      <c r="A109" s="31" t="s">
        <v>88</v>
      </c>
      <c r="B109" s="31"/>
      <c r="C109" s="31"/>
      <c r="D109" s="31"/>
      <c r="E109" s="31"/>
      <c r="F109" s="31"/>
      <c r="G109" s="31"/>
      <c r="H109" s="34">
        <v>242694</v>
      </c>
      <c r="I109" s="34"/>
      <c r="J109" s="34"/>
      <c r="K109" s="11"/>
      <c r="L109" s="11"/>
      <c r="M109" s="11"/>
      <c r="N109" s="10">
        <v>162000</v>
      </c>
      <c r="O109" s="11"/>
      <c r="P109" s="10">
        <v>80694</v>
      </c>
      <c r="Q109" s="11"/>
    </row>
    <row r="110" spans="1:17" outlineLevel="2">
      <c r="A110" s="31" t="s">
        <v>89</v>
      </c>
      <c r="B110" s="31"/>
      <c r="C110" s="31"/>
      <c r="D110" s="31"/>
      <c r="E110" s="31"/>
      <c r="F110" s="31"/>
      <c r="G110" s="31"/>
      <c r="H110" s="34">
        <v>400225.65</v>
      </c>
      <c r="I110" s="34"/>
      <c r="J110" s="34"/>
      <c r="K110" s="11"/>
      <c r="L110" s="11"/>
      <c r="M110" s="11"/>
      <c r="N110" s="10">
        <v>400225.65</v>
      </c>
      <c r="O110" s="11"/>
      <c r="P110" s="11"/>
      <c r="Q110" s="11"/>
    </row>
    <row r="111" spans="1:17" outlineLevel="2">
      <c r="A111" s="31" t="s">
        <v>90</v>
      </c>
      <c r="B111" s="31"/>
      <c r="C111" s="31"/>
      <c r="D111" s="31"/>
      <c r="E111" s="31"/>
      <c r="F111" s="31"/>
      <c r="G111" s="31"/>
      <c r="H111" s="34">
        <v>105525</v>
      </c>
      <c r="I111" s="34"/>
      <c r="J111" s="34"/>
      <c r="K111" s="11"/>
      <c r="L111" s="11"/>
      <c r="M111" s="11"/>
      <c r="N111" s="10">
        <v>72975</v>
      </c>
      <c r="O111" s="11"/>
      <c r="P111" s="10">
        <v>32550</v>
      </c>
      <c r="Q111" s="11"/>
    </row>
    <row r="112" spans="1:17" s="22" customFormat="1" outlineLevel="1">
      <c r="A112" s="30" t="s">
        <v>12</v>
      </c>
      <c r="B112" s="30"/>
      <c r="C112" s="30"/>
      <c r="D112" s="30"/>
      <c r="E112" s="30"/>
      <c r="F112" s="30"/>
      <c r="G112" s="30"/>
      <c r="H112" s="35">
        <v>1866000</v>
      </c>
      <c r="I112" s="35"/>
      <c r="J112" s="35"/>
      <c r="K112" s="20"/>
      <c r="L112" s="20"/>
      <c r="M112" s="20"/>
      <c r="N112" s="21">
        <v>1866000</v>
      </c>
      <c r="O112" s="20"/>
      <c r="P112" s="20"/>
      <c r="Q112" s="20"/>
    </row>
    <row r="113" spans="1:17" outlineLevel="2">
      <c r="A113" s="31" t="s">
        <v>16</v>
      </c>
      <c r="B113" s="31"/>
      <c r="C113" s="31"/>
      <c r="D113" s="31"/>
      <c r="E113" s="31"/>
      <c r="F113" s="31"/>
      <c r="G113" s="31"/>
      <c r="H113" s="34">
        <v>460000</v>
      </c>
      <c r="I113" s="34"/>
      <c r="J113" s="34"/>
      <c r="K113" s="11"/>
      <c r="L113" s="11"/>
      <c r="M113" s="11"/>
      <c r="N113" s="10">
        <v>460000</v>
      </c>
      <c r="O113" s="11"/>
      <c r="P113" s="11"/>
      <c r="Q113" s="11"/>
    </row>
    <row r="114" spans="1:17" outlineLevel="2">
      <c r="A114" s="31" t="s">
        <v>32</v>
      </c>
      <c r="B114" s="31"/>
      <c r="C114" s="31"/>
      <c r="D114" s="31"/>
      <c r="E114" s="31"/>
      <c r="F114" s="31"/>
      <c r="G114" s="31"/>
      <c r="H114" s="34">
        <v>336000</v>
      </c>
      <c r="I114" s="34"/>
      <c r="J114" s="34"/>
      <c r="K114" s="11"/>
      <c r="L114" s="11"/>
      <c r="M114" s="11"/>
      <c r="N114" s="10">
        <v>336000</v>
      </c>
      <c r="O114" s="11"/>
      <c r="P114" s="11"/>
      <c r="Q114" s="11"/>
    </row>
    <row r="115" spans="1:17" outlineLevel="2">
      <c r="A115" s="31" t="s">
        <v>91</v>
      </c>
      <c r="B115" s="31"/>
      <c r="C115" s="31"/>
      <c r="D115" s="31"/>
      <c r="E115" s="31"/>
      <c r="F115" s="31"/>
      <c r="G115" s="31"/>
      <c r="H115" s="34">
        <v>890000</v>
      </c>
      <c r="I115" s="34"/>
      <c r="J115" s="34"/>
      <c r="K115" s="11"/>
      <c r="L115" s="11"/>
      <c r="M115" s="11"/>
      <c r="N115" s="10">
        <v>890000</v>
      </c>
      <c r="O115" s="11"/>
      <c r="P115" s="11"/>
      <c r="Q115" s="11"/>
    </row>
    <row r="116" spans="1:17" outlineLevel="2">
      <c r="A116" s="31" t="s">
        <v>92</v>
      </c>
      <c r="B116" s="31"/>
      <c r="C116" s="31"/>
      <c r="D116" s="31"/>
      <c r="E116" s="31"/>
      <c r="F116" s="31"/>
      <c r="G116" s="31"/>
      <c r="H116" s="34">
        <v>180000</v>
      </c>
      <c r="I116" s="34"/>
      <c r="J116" s="34"/>
      <c r="K116" s="11"/>
      <c r="L116" s="11"/>
      <c r="M116" s="11"/>
      <c r="N116" s="10">
        <v>180000</v>
      </c>
      <c r="O116" s="11"/>
      <c r="P116" s="11"/>
      <c r="Q116" s="11"/>
    </row>
    <row r="117" spans="1:17" s="22" customFormat="1" outlineLevel="1">
      <c r="A117" s="30" t="s">
        <v>93</v>
      </c>
      <c r="B117" s="30"/>
      <c r="C117" s="30"/>
      <c r="D117" s="30"/>
      <c r="E117" s="30"/>
      <c r="F117" s="30"/>
      <c r="G117" s="30"/>
      <c r="H117" s="35">
        <v>245443.87</v>
      </c>
      <c r="I117" s="35"/>
      <c r="J117" s="35"/>
      <c r="K117" s="20"/>
      <c r="L117" s="20"/>
      <c r="M117" s="20"/>
      <c r="N117" s="21">
        <v>245443.87</v>
      </c>
      <c r="O117" s="20"/>
      <c r="P117" s="20"/>
      <c r="Q117" s="20"/>
    </row>
    <row r="118" spans="1:17" outlineLevel="2">
      <c r="A118" s="31" t="s">
        <v>94</v>
      </c>
      <c r="B118" s="31"/>
      <c r="C118" s="31"/>
      <c r="D118" s="31"/>
      <c r="E118" s="31"/>
      <c r="F118" s="31"/>
      <c r="G118" s="31"/>
      <c r="H118" s="34">
        <v>245443.87</v>
      </c>
      <c r="I118" s="34"/>
      <c r="J118" s="34"/>
      <c r="K118" s="11"/>
      <c r="L118" s="11"/>
      <c r="M118" s="11"/>
      <c r="N118" s="10">
        <v>245443.87</v>
      </c>
      <c r="O118" s="11"/>
      <c r="P118" s="11"/>
      <c r="Q118" s="11"/>
    </row>
    <row r="119" spans="1:17" s="22" customFormat="1" outlineLevel="1">
      <c r="A119" s="30" t="s">
        <v>95</v>
      </c>
      <c r="B119" s="30"/>
      <c r="C119" s="30"/>
      <c r="D119" s="30"/>
      <c r="E119" s="30"/>
      <c r="F119" s="30"/>
      <c r="G119" s="30"/>
      <c r="H119" s="35">
        <v>1761025</v>
      </c>
      <c r="I119" s="35"/>
      <c r="J119" s="35"/>
      <c r="K119" s="20"/>
      <c r="L119" s="20"/>
      <c r="M119" s="20"/>
      <c r="N119" s="21">
        <v>1158525</v>
      </c>
      <c r="O119" s="20"/>
      <c r="P119" s="21">
        <v>602500</v>
      </c>
      <c r="Q119" s="20"/>
    </row>
    <row r="120" spans="1:17" outlineLevel="2">
      <c r="A120" s="31" t="s">
        <v>96</v>
      </c>
      <c r="B120" s="31"/>
      <c r="C120" s="31"/>
      <c r="D120" s="31"/>
      <c r="E120" s="31"/>
      <c r="F120" s="31"/>
      <c r="G120" s="31"/>
      <c r="H120" s="34">
        <v>134525</v>
      </c>
      <c r="I120" s="34"/>
      <c r="J120" s="34"/>
      <c r="K120" s="11"/>
      <c r="L120" s="11"/>
      <c r="M120" s="11"/>
      <c r="N120" s="10">
        <v>134525</v>
      </c>
      <c r="O120" s="11"/>
      <c r="P120" s="11"/>
      <c r="Q120" s="11"/>
    </row>
    <row r="121" spans="1:17" outlineLevel="2">
      <c r="A121" s="31" t="s">
        <v>97</v>
      </c>
      <c r="B121" s="31"/>
      <c r="C121" s="31"/>
      <c r="D121" s="31"/>
      <c r="E121" s="31"/>
      <c r="F121" s="31"/>
      <c r="G121" s="31"/>
      <c r="H121" s="34">
        <v>1626500</v>
      </c>
      <c r="I121" s="34"/>
      <c r="J121" s="34"/>
      <c r="K121" s="11"/>
      <c r="L121" s="11"/>
      <c r="M121" s="11"/>
      <c r="N121" s="10">
        <v>1024000</v>
      </c>
      <c r="O121" s="11"/>
      <c r="P121" s="10">
        <v>602500</v>
      </c>
      <c r="Q121" s="11"/>
    </row>
    <row r="122" spans="1:17" s="22" customFormat="1" outlineLevel="1">
      <c r="A122" s="30" t="s">
        <v>25</v>
      </c>
      <c r="B122" s="30"/>
      <c r="C122" s="30"/>
      <c r="D122" s="30"/>
      <c r="E122" s="30"/>
      <c r="F122" s="30"/>
      <c r="G122" s="30"/>
      <c r="H122" s="35">
        <v>848000</v>
      </c>
      <c r="I122" s="35"/>
      <c r="J122" s="35"/>
      <c r="K122" s="20"/>
      <c r="L122" s="20"/>
      <c r="M122" s="20"/>
      <c r="N122" s="21">
        <v>848000</v>
      </c>
      <c r="O122" s="20"/>
      <c r="P122" s="20"/>
      <c r="Q122" s="20"/>
    </row>
    <row r="123" spans="1:17" outlineLevel="2">
      <c r="A123" s="31" t="s">
        <v>98</v>
      </c>
      <c r="B123" s="31"/>
      <c r="C123" s="31"/>
      <c r="D123" s="31"/>
      <c r="E123" s="31"/>
      <c r="F123" s="31"/>
      <c r="G123" s="31"/>
      <c r="H123" s="34">
        <v>848000</v>
      </c>
      <c r="I123" s="34"/>
      <c r="J123" s="34"/>
      <c r="K123" s="11"/>
      <c r="L123" s="11"/>
      <c r="M123" s="11"/>
      <c r="N123" s="10">
        <v>848000</v>
      </c>
      <c r="O123" s="11"/>
      <c r="P123" s="11"/>
      <c r="Q123" s="11"/>
    </row>
    <row r="124" spans="1:17" s="22" customFormat="1" ht="51" customHeight="1" outlineLevel="1">
      <c r="A124" s="30" t="s">
        <v>30</v>
      </c>
      <c r="B124" s="30"/>
      <c r="C124" s="30"/>
      <c r="D124" s="30"/>
      <c r="E124" s="30"/>
      <c r="F124" s="30"/>
      <c r="G124" s="30"/>
      <c r="H124" s="35">
        <v>3478254</v>
      </c>
      <c r="I124" s="35"/>
      <c r="J124" s="35"/>
      <c r="K124" s="20"/>
      <c r="L124" s="20"/>
      <c r="M124" s="20"/>
      <c r="N124" s="21">
        <v>2642004</v>
      </c>
      <c r="O124" s="20"/>
      <c r="P124" s="21">
        <v>836250</v>
      </c>
      <c r="Q124" s="20"/>
    </row>
    <row r="125" spans="1:17" outlineLevel="2">
      <c r="A125" s="31" t="s">
        <v>75</v>
      </c>
      <c r="B125" s="31"/>
      <c r="C125" s="31"/>
      <c r="D125" s="31"/>
      <c r="E125" s="31"/>
      <c r="F125" s="31"/>
      <c r="G125" s="31"/>
      <c r="H125" s="34">
        <v>131350</v>
      </c>
      <c r="I125" s="34"/>
      <c r="J125" s="34"/>
      <c r="K125" s="11"/>
      <c r="L125" s="11"/>
      <c r="M125" s="11"/>
      <c r="N125" s="10">
        <v>116400</v>
      </c>
      <c r="O125" s="11"/>
      <c r="P125" s="10">
        <v>14950</v>
      </c>
      <c r="Q125" s="11"/>
    </row>
    <row r="126" spans="1:17" outlineLevel="2">
      <c r="A126" s="31" t="s">
        <v>99</v>
      </c>
      <c r="B126" s="31"/>
      <c r="C126" s="31"/>
      <c r="D126" s="31"/>
      <c r="E126" s="31"/>
      <c r="F126" s="31"/>
      <c r="G126" s="31"/>
      <c r="H126" s="34">
        <v>294238</v>
      </c>
      <c r="I126" s="34"/>
      <c r="J126" s="34"/>
      <c r="K126" s="11"/>
      <c r="L126" s="11"/>
      <c r="M126" s="11"/>
      <c r="N126" s="10">
        <v>185832</v>
      </c>
      <c r="O126" s="11"/>
      <c r="P126" s="10">
        <v>108406</v>
      </c>
      <c r="Q126" s="11"/>
    </row>
    <row r="127" spans="1:17" outlineLevel="2">
      <c r="A127" s="31" t="s">
        <v>100</v>
      </c>
      <c r="B127" s="31"/>
      <c r="C127" s="31"/>
      <c r="D127" s="31"/>
      <c r="E127" s="31"/>
      <c r="F127" s="31"/>
      <c r="G127" s="31"/>
      <c r="H127" s="34">
        <v>245000</v>
      </c>
      <c r="I127" s="34"/>
      <c r="J127" s="34"/>
      <c r="K127" s="11"/>
      <c r="L127" s="11"/>
      <c r="M127" s="11"/>
      <c r="N127" s="10">
        <v>225000</v>
      </c>
      <c r="O127" s="11"/>
      <c r="P127" s="10">
        <v>20000</v>
      </c>
      <c r="Q127" s="11"/>
    </row>
    <row r="128" spans="1:17" outlineLevel="2">
      <c r="A128" s="31" t="s">
        <v>101</v>
      </c>
      <c r="B128" s="31"/>
      <c r="C128" s="31"/>
      <c r="D128" s="31"/>
      <c r="E128" s="31"/>
      <c r="F128" s="31"/>
      <c r="G128" s="31"/>
      <c r="H128" s="34">
        <v>184860</v>
      </c>
      <c r="I128" s="34"/>
      <c r="J128" s="34"/>
      <c r="K128" s="11"/>
      <c r="L128" s="11"/>
      <c r="M128" s="11"/>
      <c r="N128" s="10">
        <v>72740</v>
      </c>
      <c r="O128" s="11"/>
      <c r="P128" s="10">
        <v>112120</v>
      </c>
      <c r="Q128" s="11"/>
    </row>
    <row r="129" spans="1:17" outlineLevel="2">
      <c r="A129" s="31" t="s">
        <v>102</v>
      </c>
      <c r="B129" s="31"/>
      <c r="C129" s="31"/>
      <c r="D129" s="31"/>
      <c r="E129" s="31"/>
      <c r="F129" s="31"/>
      <c r="G129" s="31"/>
      <c r="H129" s="34">
        <v>460000</v>
      </c>
      <c r="I129" s="34"/>
      <c r="J129" s="34"/>
      <c r="K129" s="11"/>
      <c r="L129" s="11"/>
      <c r="M129" s="11"/>
      <c r="N129" s="10">
        <v>460000</v>
      </c>
      <c r="O129" s="11"/>
      <c r="P129" s="11"/>
      <c r="Q129" s="11"/>
    </row>
    <row r="130" spans="1:17" outlineLevel="2">
      <c r="A130" s="31" t="s">
        <v>103</v>
      </c>
      <c r="B130" s="31"/>
      <c r="C130" s="31"/>
      <c r="D130" s="31"/>
      <c r="E130" s="31"/>
      <c r="F130" s="31"/>
      <c r="G130" s="31"/>
      <c r="H130" s="34">
        <v>288358</v>
      </c>
      <c r="I130" s="34"/>
      <c r="J130" s="34"/>
      <c r="K130" s="11"/>
      <c r="L130" s="11"/>
      <c r="M130" s="11"/>
      <c r="N130" s="10">
        <v>182112</v>
      </c>
      <c r="O130" s="11"/>
      <c r="P130" s="10">
        <v>106246</v>
      </c>
      <c r="Q130" s="11"/>
    </row>
    <row r="131" spans="1:17" outlineLevel="2">
      <c r="A131" s="31" t="s">
        <v>104</v>
      </c>
      <c r="B131" s="31"/>
      <c r="C131" s="31"/>
      <c r="D131" s="31"/>
      <c r="E131" s="31"/>
      <c r="F131" s="31"/>
      <c r="G131" s="31"/>
      <c r="H131" s="34">
        <v>524000</v>
      </c>
      <c r="I131" s="34"/>
      <c r="J131" s="34"/>
      <c r="K131" s="11"/>
      <c r="L131" s="11"/>
      <c r="M131" s="11"/>
      <c r="N131" s="10">
        <v>524000</v>
      </c>
      <c r="O131" s="11"/>
      <c r="P131" s="11"/>
      <c r="Q131" s="11"/>
    </row>
    <row r="132" spans="1:17" outlineLevel="2">
      <c r="A132" s="31" t="s">
        <v>105</v>
      </c>
      <c r="B132" s="31"/>
      <c r="C132" s="31"/>
      <c r="D132" s="31"/>
      <c r="E132" s="31"/>
      <c r="F132" s="31"/>
      <c r="G132" s="31"/>
      <c r="H132" s="34">
        <v>878932</v>
      </c>
      <c r="I132" s="34"/>
      <c r="J132" s="34"/>
      <c r="K132" s="11"/>
      <c r="L132" s="11"/>
      <c r="M132" s="11"/>
      <c r="N132" s="10">
        <v>428704</v>
      </c>
      <c r="O132" s="11"/>
      <c r="P132" s="10">
        <v>450228</v>
      </c>
      <c r="Q132" s="11"/>
    </row>
    <row r="133" spans="1:17" outlineLevel="2">
      <c r="A133" s="31" t="s">
        <v>106</v>
      </c>
      <c r="B133" s="31"/>
      <c r="C133" s="31"/>
      <c r="D133" s="31"/>
      <c r="E133" s="31"/>
      <c r="F133" s="31"/>
      <c r="G133" s="31"/>
      <c r="H133" s="34">
        <v>350016</v>
      </c>
      <c r="I133" s="34"/>
      <c r="J133" s="34"/>
      <c r="K133" s="11"/>
      <c r="L133" s="11"/>
      <c r="M133" s="11"/>
      <c r="N133" s="10">
        <v>350016</v>
      </c>
      <c r="O133" s="11"/>
      <c r="P133" s="11"/>
      <c r="Q133" s="11"/>
    </row>
    <row r="134" spans="1:17" outlineLevel="2">
      <c r="A134" s="31" t="s">
        <v>107</v>
      </c>
      <c r="B134" s="31"/>
      <c r="C134" s="31"/>
      <c r="D134" s="31"/>
      <c r="E134" s="31"/>
      <c r="F134" s="31"/>
      <c r="G134" s="31"/>
      <c r="H134" s="34">
        <v>121500</v>
      </c>
      <c r="I134" s="34"/>
      <c r="J134" s="34"/>
      <c r="K134" s="11"/>
      <c r="L134" s="11"/>
      <c r="M134" s="11"/>
      <c r="N134" s="10">
        <v>97200</v>
      </c>
      <c r="O134" s="11"/>
      <c r="P134" s="10">
        <v>24300</v>
      </c>
      <c r="Q134" s="11"/>
    </row>
    <row r="135" spans="1:17" s="22" customFormat="1" ht="36" customHeight="1" outlineLevel="1">
      <c r="A135" s="30" t="s">
        <v>108</v>
      </c>
      <c r="B135" s="30"/>
      <c r="C135" s="30"/>
      <c r="D135" s="30"/>
      <c r="E135" s="30"/>
      <c r="F135" s="30"/>
      <c r="G135" s="30"/>
      <c r="H135" s="35">
        <v>349999.44</v>
      </c>
      <c r="I135" s="35"/>
      <c r="J135" s="35"/>
      <c r="K135" s="20"/>
      <c r="L135" s="20"/>
      <c r="M135" s="20"/>
      <c r="N135" s="21">
        <v>349999.44</v>
      </c>
      <c r="O135" s="20"/>
      <c r="P135" s="20"/>
      <c r="Q135" s="20"/>
    </row>
    <row r="136" spans="1:17" outlineLevel="2">
      <c r="A136" s="31" t="s">
        <v>109</v>
      </c>
      <c r="B136" s="31"/>
      <c r="C136" s="31"/>
      <c r="D136" s="31"/>
      <c r="E136" s="31"/>
      <c r="F136" s="31"/>
      <c r="G136" s="31"/>
      <c r="H136" s="34">
        <v>349999.44</v>
      </c>
      <c r="I136" s="34"/>
      <c r="J136" s="34"/>
      <c r="K136" s="11"/>
      <c r="L136" s="11"/>
      <c r="M136" s="11"/>
      <c r="N136" s="10">
        <v>349999.44</v>
      </c>
      <c r="O136" s="11"/>
      <c r="P136" s="11"/>
      <c r="Q136" s="11"/>
    </row>
    <row r="137" spans="1:17" s="6" customFormat="1">
      <c r="A137" s="38" t="s">
        <v>1</v>
      </c>
      <c r="B137" s="38"/>
      <c r="C137" s="38"/>
      <c r="D137" s="38"/>
      <c r="E137" s="38"/>
      <c r="F137" s="38"/>
      <c r="G137" s="38"/>
      <c r="H137" s="39">
        <v>9297166.9600000009</v>
      </c>
      <c r="I137" s="39"/>
      <c r="J137" s="39"/>
      <c r="K137" s="4">
        <v>304429336.79000002</v>
      </c>
      <c r="L137" s="5"/>
      <c r="M137" s="4">
        <f>M107+M53+M7</f>
        <v>48010323.5</v>
      </c>
      <c r="N137" s="28">
        <f t="shared" ref="N137:O137" si="0">N107+N53+N7</f>
        <v>7745172.96</v>
      </c>
      <c r="O137" s="28">
        <f t="shared" si="0"/>
        <v>128230787.04999998</v>
      </c>
      <c r="P137" s="4">
        <v>1551994</v>
      </c>
      <c r="Q137" s="4">
        <v>224208873.24000001</v>
      </c>
    </row>
  </sheetData>
  <mergeCells count="171">
    <mergeCell ref="A1:Q1"/>
    <mergeCell ref="A2:Q2"/>
    <mergeCell ref="A3:Q3"/>
    <mergeCell ref="A137:G137"/>
    <mergeCell ref="H137:J137"/>
    <mergeCell ref="A5:G6"/>
    <mergeCell ref="H5:K5"/>
    <mergeCell ref="L5:M5"/>
    <mergeCell ref="N5:O5"/>
    <mergeCell ref="H6:J6"/>
    <mergeCell ref="A134:G134"/>
    <mergeCell ref="H134:J134"/>
    <mergeCell ref="A135:G135"/>
    <mergeCell ref="H135:J135"/>
    <mergeCell ref="A136:G136"/>
    <mergeCell ref="H136:J136"/>
    <mergeCell ref="A131:G131"/>
    <mergeCell ref="H131:J131"/>
    <mergeCell ref="A132:G132"/>
    <mergeCell ref="H132:J132"/>
    <mergeCell ref="A133:G133"/>
    <mergeCell ref="H133:J133"/>
    <mergeCell ref="A128:G128"/>
    <mergeCell ref="H128:J128"/>
    <mergeCell ref="A129:G129"/>
    <mergeCell ref="H129:J129"/>
    <mergeCell ref="A130:G130"/>
    <mergeCell ref="H130:J130"/>
    <mergeCell ref="A125:G125"/>
    <mergeCell ref="H125:J125"/>
    <mergeCell ref="A126:G126"/>
    <mergeCell ref="H126:J126"/>
    <mergeCell ref="A127:G127"/>
    <mergeCell ref="H127:J127"/>
    <mergeCell ref="A122:G122"/>
    <mergeCell ref="H122:J122"/>
    <mergeCell ref="A123:G123"/>
    <mergeCell ref="H123:J123"/>
    <mergeCell ref="A124:G124"/>
    <mergeCell ref="H124:J124"/>
    <mergeCell ref="A119:G119"/>
    <mergeCell ref="H119:J119"/>
    <mergeCell ref="A120:G120"/>
    <mergeCell ref="H120:J120"/>
    <mergeCell ref="A121:G121"/>
    <mergeCell ref="H121:J121"/>
    <mergeCell ref="A116:G116"/>
    <mergeCell ref="H116:J116"/>
    <mergeCell ref="A117:G117"/>
    <mergeCell ref="H117:J117"/>
    <mergeCell ref="A118:G118"/>
    <mergeCell ref="H118:J118"/>
    <mergeCell ref="A113:G113"/>
    <mergeCell ref="H113:J113"/>
    <mergeCell ref="A114:G114"/>
    <mergeCell ref="H114:J114"/>
    <mergeCell ref="A115:G115"/>
    <mergeCell ref="H115:J115"/>
    <mergeCell ref="A110:G110"/>
    <mergeCell ref="H110:J110"/>
    <mergeCell ref="A111:G111"/>
    <mergeCell ref="H111:J111"/>
    <mergeCell ref="A112:G112"/>
    <mergeCell ref="H112:J112"/>
    <mergeCell ref="A107:G107"/>
    <mergeCell ref="H107:J107"/>
    <mergeCell ref="A108:G108"/>
    <mergeCell ref="H108:J108"/>
    <mergeCell ref="A109:G109"/>
    <mergeCell ref="H109:J109"/>
    <mergeCell ref="A102:G102"/>
    <mergeCell ref="A103:G103"/>
    <mergeCell ref="A104:G104"/>
    <mergeCell ref="A105:G105"/>
    <mergeCell ref="A106:G106"/>
    <mergeCell ref="A97:G97"/>
    <mergeCell ref="A98:G98"/>
    <mergeCell ref="A99:G99"/>
    <mergeCell ref="A100:G100"/>
    <mergeCell ref="A101:G101"/>
    <mergeCell ref="A93:G93"/>
    <mergeCell ref="A94:G94"/>
    <mergeCell ref="A95:G95"/>
    <mergeCell ref="A96:G96"/>
    <mergeCell ref="A88:G88"/>
    <mergeCell ref="A89:G89"/>
    <mergeCell ref="A90:G90"/>
    <mergeCell ref="A91:G91"/>
    <mergeCell ref="A92:G92"/>
    <mergeCell ref="A83:G83"/>
    <mergeCell ref="A84:G84"/>
    <mergeCell ref="A85:G85"/>
    <mergeCell ref="A86:G86"/>
    <mergeCell ref="A87:G87"/>
    <mergeCell ref="A78:G78"/>
    <mergeCell ref="A79:G79"/>
    <mergeCell ref="A80:G80"/>
    <mergeCell ref="A81:G81"/>
    <mergeCell ref="A82:G82"/>
    <mergeCell ref="A73:G73"/>
    <mergeCell ref="A74:G74"/>
    <mergeCell ref="A75:G75"/>
    <mergeCell ref="A76:G76"/>
    <mergeCell ref="A77:G77"/>
    <mergeCell ref="A68:G68"/>
    <mergeCell ref="A69:G69"/>
    <mergeCell ref="A70:G70"/>
    <mergeCell ref="A71:G71"/>
    <mergeCell ref="A72:G72"/>
    <mergeCell ref="A63:G63"/>
    <mergeCell ref="A64:G64"/>
    <mergeCell ref="A65:G65"/>
    <mergeCell ref="A66:G66"/>
    <mergeCell ref="A67:G67"/>
    <mergeCell ref="A60:G60"/>
    <mergeCell ref="A61:G61"/>
    <mergeCell ref="A62:G62"/>
    <mergeCell ref="A55:G55"/>
    <mergeCell ref="A56:G56"/>
    <mergeCell ref="A57:G57"/>
    <mergeCell ref="A58:G58"/>
    <mergeCell ref="A59:G59"/>
    <mergeCell ref="A52:G52"/>
    <mergeCell ref="A53:G53"/>
    <mergeCell ref="A54:G54"/>
    <mergeCell ref="A47:G47"/>
    <mergeCell ref="A48:G48"/>
    <mergeCell ref="A49:G49"/>
    <mergeCell ref="A50:G50"/>
    <mergeCell ref="A51:G51"/>
    <mergeCell ref="A43:G43"/>
    <mergeCell ref="A44:G44"/>
    <mergeCell ref="A45:G45"/>
    <mergeCell ref="A46:G46"/>
    <mergeCell ref="A42:G42"/>
    <mergeCell ref="A35:G35"/>
    <mergeCell ref="A36:G36"/>
    <mergeCell ref="A37:G37"/>
    <mergeCell ref="A38:G38"/>
    <mergeCell ref="A30:G30"/>
    <mergeCell ref="A31:G31"/>
    <mergeCell ref="A32:G32"/>
    <mergeCell ref="A33:G33"/>
    <mergeCell ref="A34:G34"/>
    <mergeCell ref="A29:G29"/>
    <mergeCell ref="A21:G21"/>
    <mergeCell ref="A22:G22"/>
    <mergeCell ref="A23:G23"/>
    <mergeCell ref="A24:G24"/>
    <mergeCell ref="A25:G25"/>
    <mergeCell ref="A39:G39"/>
    <mergeCell ref="A40:G40"/>
    <mergeCell ref="A41:G41"/>
    <mergeCell ref="A20:G20"/>
    <mergeCell ref="A11:G11"/>
    <mergeCell ref="A12:G12"/>
    <mergeCell ref="A13:G13"/>
    <mergeCell ref="A14:G14"/>
    <mergeCell ref="A15:G15"/>
    <mergeCell ref="A26:G26"/>
    <mergeCell ref="A27:G27"/>
    <mergeCell ref="A28:G28"/>
    <mergeCell ref="A7:G7"/>
    <mergeCell ref="A8:G8"/>
    <mergeCell ref="A9:G9"/>
    <mergeCell ref="A10:G10"/>
    <mergeCell ref="P5:Q5"/>
    <mergeCell ref="A16:G16"/>
    <mergeCell ref="A17:G17"/>
    <mergeCell ref="A18:G18"/>
    <mergeCell ref="A19:G19"/>
  </mergeCells>
  <pageMargins left="0.39370078740157483" right="0.39370078740157483" top="0.39370078740157483" bottom="0.39370078740157483" header="0" footer="0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fgr13</cp:lastModifiedBy>
  <cp:lastPrinted>2015-01-14T14:19:14Z</cp:lastPrinted>
  <dcterms:created xsi:type="dcterms:W3CDTF">2015-01-14T14:20:00Z</dcterms:created>
  <dcterms:modified xsi:type="dcterms:W3CDTF">2015-02-02T11:15:33Z</dcterms:modified>
</cp:coreProperties>
</file>